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cfpublicas.sharepoint.com/sites/intranet/publicacoes/SS e CGA/2025 SegSocial/"/>
    </mc:Choice>
  </mc:AlternateContent>
  <xr:revisionPtr revIDLastSave="666" documentId="13_ncr:1_{AA3ED792-4160-4A4A-A22C-933EF593D9D1}" xr6:coauthVersionLast="47" xr6:coauthVersionMax="47" xr10:uidLastSave="{524C0D6D-1F90-43C0-820F-268F6F9D5CD2}"/>
  <bookViews>
    <workbookView xWindow="-120" yWindow="-120" windowWidth="29040" windowHeight="15720" tabRatio="935" xr2:uid="{00000000-000D-0000-FFFF-FFFF00000000}"/>
  </bookViews>
  <sheets>
    <sheet name="Índice" sheetId="25" r:id="rId1"/>
    <sheet name="Gráfico 1" sheetId="12" r:id="rId2"/>
    <sheet name="Gráfico 2" sheetId="81" r:id="rId3"/>
    <sheet name="Gráfico 3" sheetId="82" r:id="rId4"/>
    <sheet name="Gráfico 4" sheetId="92" r:id="rId5"/>
    <sheet name="Gráfico 5" sheetId="83" r:id="rId6"/>
    <sheet name="Gráfico 6" sheetId="91" r:id="rId7"/>
    <sheet name="Gráfico 7" sheetId="90" r:id="rId8"/>
    <sheet name="Gráfico 8" sheetId="89" r:id="rId9"/>
    <sheet name="Gráfico 9" sheetId="88" r:id="rId10"/>
    <sheet name="Gráfico 10" sheetId="87" r:id="rId11"/>
    <sheet name="Gráfico 11" sheetId="15" r:id="rId12"/>
    <sheet name="Gráfico 12" sheetId="16" r:id="rId13"/>
    <sheet name="Gráfico 13" sheetId="28" r:id="rId14"/>
    <sheet name="Gráfico 14" sheetId="55" r:id="rId15"/>
    <sheet name="Gráfico 15" sheetId="77" r:id="rId16"/>
    <sheet name="Gráfico 16" sheetId="95" r:id="rId17"/>
    <sheet name="Gráfico 17" sheetId="73" r:id="rId18"/>
    <sheet name="Gráfico 18" sheetId="74" r:id="rId19"/>
    <sheet name="Gráfico 19" sheetId="75" r:id="rId20"/>
    <sheet name="Gráfico 20" sheetId="76" r:id="rId21"/>
    <sheet name="Gráfico 21" sheetId="86" r:id="rId22"/>
    <sheet name="Gráfico 22" sheetId="78" r:id="rId23"/>
    <sheet name="Gráfico 23" sheetId="79" r:id="rId24"/>
    <sheet name="Gráfico 24" sheetId="80" r:id="rId25"/>
    <sheet name="Gráfico 25" sheetId="85" r:id="rId26"/>
    <sheet name="Gráfico 26" sheetId="84" r:id="rId27"/>
    <sheet name="Quadro 1" sheetId="26" r:id="rId28"/>
    <sheet name="Quadro 2" sheetId="5" r:id="rId29"/>
    <sheet name="Quadro 3" sheetId="72" r:id="rId30"/>
    <sheet name="Quadro 4" sheetId="65" r:id="rId31"/>
    <sheet name="Quadro 5" sheetId="93" r:id="rId32"/>
    <sheet name="Quadro 6" sheetId="94" r:id="rId33"/>
  </sheets>
  <externalReferences>
    <externalReference r:id="rId34"/>
  </externalReferences>
  <definedNames>
    <definedName name="_Order1" hidden="1">255</definedName>
    <definedName name="_Order2" hidden="1">255</definedName>
    <definedName name="_Toc230357844" localSheetId="2">'Gráfico 2'!$C$3</definedName>
    <definedName name="_Toc230357845" localSheetId="3">'Gráfico 3'!$B$3</definedName>
    <definedName name="anscount" hidden="1">1</definedName>
    <definedName name="_xlnm.Print_Area" localSheetId="0">Índice!$B$1:$B$40</definedName>
    <definedName name="Gráfico_1_–__Variação_homóloga_acumulada_da_receita_da_Segurança_Social_sem_FSE" localSheetId="15">[1]Índice!$B$10</definedName>
    <definedName name="Gráfico_1_–__Variação_homóloga_acumulada_da_receita_da_Segurança_Social_sem_FSE" localSheetId="17">[1]Índice!$B$10</definedName>
    <definedName name="Gráfico_1_–__Variação_homóloga_acumulada_da_receita_da_Segurança_Social_sem_FSE" localSheetId="18">[1]Índice!$B$10</definedName>
    <definedName name="Gráfico_1_–__Variação_homóloga_acumulada_da_receita_da_Segurança_Social_sem_FSE" localSheetId="19">[1]Índice!$B$10</definedName>
    <definedName name="Gráfico_1_–__Variação_homóloga_acumulada_da_receita_da_Segurança_Social_sem_FSE" localSheetId="20">[1]Índice!$B$10</definedName>
    <definedName name="Gráfico_1_–__Variação_homóloga_acumulada_da_receita_da_Segurança_Social_sem_FSE" localSheetId="22">[1]Índice!$B$10</definedName>
    <definedName name="Gráfico_1_–__Variação_homóloga_acumulada_da_receita_da_Segurança_Social_sem_FSE" localSheetId="23">[1]Índice!$B$10</definedName>
    <definedName name="Gráfico_1_–__Variação_homóloga_acumulada_da_receita_da_Segurança_Social_sem_FSE" localSheetId="24">[1]Índice!$B$10</definedName>
    <definedName name="Gráfico_1_–__Variação_homóloga_acumulada_da_receita_da_Segurança_Social_sem_FSE">Índice!$B$10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lista1" localSheetId="15">'Gráfico 15'!#REF!</definedName>
    <definedName name="lista1" localSheetId="17">'Gráfico 17'!#REF!</definedName>
    <definedName name="lista1" localSheetId="22">'Gráfico 22'!#REF!</definedName>
    <definedName name="lista1" localSheetId="23">'Gráfico 23'!#REF!</definedName>
    <definedName name="lista1" localSheetId="24">'Gráfico 24'!#REF!</definedName>
    <definedName name="lista1" localSheetId="29">#REF!</definedName>
    <definedName name="lista1">#REF!</definedName>
    <definedName name="lista2" localSheetId="15">'Gráfico 15'!#REF!</definedName>
    <definedName name="lista2" localSheetId="17">'Gráfico 17'!#REF!</definedName>
    <definedName name="lista2" localSheetId="22">'Gráfico 22'!#REF!</definedName>
    <definedName name="lista2" localSheetId="23">'Gráfico 23'!#REF!</definedName>
    <definedName name="lista2" localSheetId="24">'Gráfico 24'!#REF!</definedName>
    <definedName name="lista2" localSheetId="29">#REF!</definedName>
    <definedName name="lista2">#REF!</definedName>
    <definedName name="lista3" localSheetId="15">'Gráfico 15'!#REF!</definedName>
    <definedName name="lista3" localSheetId="17">'Gráfico 17'!#REF!</definedName>
    <definedName name="lista3" localSheetId="22">'Gráfico 22'!#REF!</definedName>
    <definedName name="lista3" localSheetId="23">'Gráfico 23'!#REF!</definedName>
    <definedName name="lista3" localSheetId="24">'Gráfico 24'!#REF!</definedName>
    <definedName name="lista3" localSheetId="29">#REF!</definedName>
    <definedName name="lista3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" i="65" l="1"/>
  <c r="E5" i="65" s="1"/>
  <c r="F5" i="65" s="1"/>
  <c r="G5" i="65" s="1"/>
  <c r="H5" i="65" s="1"/>
  <c r="I5" i="65" s="1"/>
  <c r="J5" i="65" s="1"/>
  <c r="K5" i="65" s="1"/>
  <c r="L5" i="65" s="1"/>
  <c r="M5" i="65" s="1"/>
  <c r="C13" i="93"/>
  <c r="C7" i="93"/>
  <c r="C6" i="93" s="1"/>
  <c r="D6" i="94"/>
  <c r="E6" i="94" s="1"/>
  <c r="F6" i="94" s="1"/>
  <c r="G6" i="94" s="1"/>
  <c r="H6" i="94" s="1"/>
  <c r="I6" i="94" s="1"/>
  <c r="J6" i="94" s="1"/>
  <c r="K6" i="94" s="1"/>
  <c r="L6" i="94" s="1"/>
  <c r="M6" i="94" s="1"/>
  <c r="D6" i="84"/>
  <c r="E6" i="84" s="1"/>
  <c r="F6" i="84" s="1"/>
  <c r="G6" i="84" s="1"/>
  <c r="H6" i="84" s="1"/>
  <c r="I6" i="84" s="1"/>
  <c r="J6" i="84" s="1"/>
  <c r="K6" i="84" s="1"/>
  <c r="L6" i="84" s="1"/>
  <c r="M6" i="84" s="1"/>
  <c r="N6" i="84" s="1"/>
  <c r="O6" i="84" s="1"/>
  <c r="D6" i="85"/>
  <c r="E6" i="85" s="1"/>
  <c r="F6" i="85" s="1"/>
  <c r="G6" i="85" s="1"/>
  <c r="H6" i="85" s="1"/>
  <c r="I6" i="85" s="1"/>
  <c r="J6" i="85" s="1"/>
  <c r="K6" i="85" s="1"/>
  <c r="L6" i="85" s="1"/>
  <c r="D6" i="95"/>
  <c r="E6" i="95" s="1"/>
  <c r="F6" i="95" s="1"/>
  <c r="G6" i="95" s="1"/>
  <c r="H6" i="95" s="1"/>
  <c r="I6" i="95" s="1"/>
  <c r="J6" i="95" s="1"/>
  <c r="K6" i="95" s="1"/>
  <c r="L6" i="95" s="1"/>
  <c r="M6" i="95" s="1"/>
  <c r="N6" i="95" s="1"/>
  <c r="O6" i="95" s="1"/>
  <c r="P6" i="95" s="1"/>
  <c r="Q6" i="95" s="1"/>
  <c r="R6" i="95" s="1"/>
  <c r="B3" i="95"/>
  <c r="B3" i="94"/>
  <c r="B3" i="93"/>
  <c r="B3" i="65"/>
  <c r="B3" i="92" l="1"/>
  <c r="B3" i="91"/>
  <c r="B3" i="90"/>
  <c r="B3" i="89"/>
  <c r="B3" i="88"/>
  <c r="B3" i="87"/>
  <c r="B3" i="86"/>
  <c r="B3" i="85"/>
  <c r="B3" i="84"/>
  <c r="B3" i="83"/>
  <c r="B3" i="81"/>
  <c r="B3" i="82"/>
  <c r="B3" i="80"/>
  <c r="B3" i="79"/>
  <c r="B3" i="78"/>
  <c r="B3" i="77"/>
  <c r="B3" i="76"/>
  <c r="B3" i="75"/>
  <c r="B3" i="74"/>
  <c r="B3" i="73"/>
  <c r="B3" i="5" l="1"/>
  <c r="B3" i="26"/>
  <c r="B3" i="55"/>
  <c r="B3" i="28"/>
  <c r="B3" i="16"/>
  <c r="B3" i="12"/>
  <c r="B3" i="15"/>
  <c r="B3" i="72" l="1"/>
</calcChain>
</file>

<file path=xl/sharedStrings.xml><?xml version="1.0" encoding="utf-8"?>
<sst xmlns="http://schemas.openxmlformats.org/spreadsheetml/2006/main" count="672" uniqueCount="407">
  <si>
    <t>GRÁFICOS</t>
  </si>
  <si>
    <t>Índice</t>
  </si>
  <si>
    <t>QUADROS</t>
  </si>
  <si>
    <t>Contribuições e quotizações</t>
  </si>
  <si>
    <t>PREVISÃO</t>
  </si>
  <si>
    <t>EXECUÇÃO</t>
  </si>
  <si>
    <t xml:space="preserve">Milhões de Euros </t>
  </si>
  <si>
    <t>Var. homóloga (%)</t>
  </si>
  <si>
    <t>Ctvh (p.p.)</t>
  </si>
  <si>
    <t>IVA Social</t>
  </si>
  <si>
    <t>Pensões</t>
  </si>
  <si>
    <t>Rendimento Social de Inserção</t>
  </si>
  <si>
    <t>Ação Social</t>
  </si>
  <si>
    <t>Despesa de Capital</t>
  </si>
  <si>
    <t>-</t>
  </si>
  <si>
    <t>Comparticipação do OE</t>
  </si>
  <si>
    <t>Pensões e Abonos - Resp. CGA</t>
  </si>
  <si>
    <t>Pensões e Abonos - Resp. OE</t>
  </si>
  <si>
    <t>Contribuições para a CGA</t>
  </si>
  <si>
    <t>Transferências correntes - das quais:</t>
  </si>
  <si>
    <t>Transf. para as Famílias</t>
  </si>
  <si>
    <t>Saldo Global</t>
  </si>
  <si>
    <t>dez</t>
  </si>
  <si>
    <t>jan</t>
  </si>
  <si>
    <t>fev</t>
  </si>
  <si>
    <t>mar</t>
  </si>
  <si>
    <t>abr</t>
  </si>
  <si>
    <t>mai</t>
  </si>
  <si>
    <t>jun</t>
  </si>
  <si>
    <t>jul</t>
  </si>
  <si>
    <t>ago</t>
  </si>
  <si>
    <t xml:space="preserve">set </t>
  </si>
  <si>
    <t>out</t>
  </si>
  <si>
    <t>nov</t>
  </si>
  <si>
    <t>Ano</t>
  </si>
  <si>
    <t>Fonte: IGFSS. Cálculos do CFP.</t>
  </si>
  <si>
    <t>Contribuições</t>
  </si>
  <si>
    <t>Abono de Família</t>
  </si>
  <si>
    <t>Doença</t>
  </si>
  <si>
    <t>Desemprego</t>
  </si>
  <si>
    <t>Pensões (inclui RSB)</t>
  </si>
  <si>
    <t>Receita de capital</t>
  </si>
  <si>
    <t>Por memória:</t>
  </si>
  <si>
    <t>Receita Corrente - da qual:</t>
  </si>
  <si>
    <t>Despesa Corrente - da qual:</t>
  </si>
  <si>
    <t>Receita Efetiva - da qual:</t>
  </si>
  <si>
    <t>Despesa Efetiva - da qual:</t>
  </si>
  <si>
    <t>Trf. OE-LBSS</t>
  </si>
  <si>
    <t>Outras Receitas</t>
  </si>
  <si>
    <t>set</t>
  </si>
  <si>
    <t>Outras despesas</t>
  </si>
  <si>
    <t>Fonte: IGFSS, INE e Segurança Social. Cálculos do CFP. | Nota: t.v.h. – taxa de variação homóloga.</t>
  </si>
  <si>
    <t>N.º subscritores</t>
  </si>
  <si>
    <t>Receita fiscal</t>
  </si>
  <si>
    <t>IVA social</t>
  </si>
  <si>
    <t>Receitas de jogos sociais</t>
  </si>
  <si>
    <t>Transferências do OE</t>
  </si>
  <si>
    <t>Transferências da CGA - pensões unificadas</t>
  </si>
  <si>
    <t>Prestações Sociais</t>
  </si>
  <si>
    <t>Subs. e complemento por doença</t>
  </si>
  <si>
    <t>Complemento Solidário para Idosos</t>
  </si>
  <si>
    <t>Outras prestações</t>
  </si>
  <si>
    <t>Subsídios de Formação Profissional</t>
  </si>
  <si>
    <t>Quotas e Contribuições</t>
  </si>
  <si>
    <t>Compensação por pagamento de pensões</t>
  </si>
  <si>
    <t>Transferências da Seg. Social</t>
  </si>
  <si>
    <t>Outras receitas correntes</t>
  </si>
  <si>
    <t>Transferências Correntes - das quais:</t>
  </si>
  <si>
    <t>Pensões e Abonos - Resp. Outras Entidades</t>
  </si>
  <si>
    <t>Outras despesas correntes</t>
  </si>
  <si>
    <t>M€</t>
  </si>
  <si>
    <t>t.v.a. (%)</t>
  </si>
  <si>
    <t>Grau de execução (%)</t>
  </si>
  <si>
    <t>Rendimentos</t>
  </si>
  <si>
    <t>Transferências da CGA (pensões unificadas)</t>
  </si>
  <si>
    <t>Outras receitas</t>
  </si>
  <si>
    <t>Subsídio de desemprego</t>
  </si>
  <si>
    <t>Transferências para a CGA (pensões unificadas)</t>
  </si>
  <si>
    <t>Subsídio por doença</t>
  </si>
  <si>
    <t>Subsídio de parentalidade</t>
  </si>
  <si>
    <t>Transferências do OE - LBSS</t>
  </si>
  <si>
    <t>Complementos sociais</t>
  </si>
  <si>
    <t>Prestações por dependência</t>
  </si>
  <si>
    <t>Subsídio social de desemprego</t>
  </si>
  <si>
    <t>Transf. CGA (pensões unif.)</t>
  </si>
  <si>
    <t>Regimes Especiais</t>
  </si>
  <si>
    <t>Sistema Previdencial - Repartição</t>
  </si>
  <si>
    <t>Sistema Previdencial - Capitalização</t>
  </si>
  <si>
    <t>Saldo global</t>
  </si>
  <si>
    <t>Previsão</t>
  </si>
  <si>
    <t>jan-dez</t>
  </si>
  <si>
    <t>Transferências correntes</t>
  </si>
  <si>
    <t>N.º médio subscritores</t>
  </si>
  <si>
    <t>Massa salarial</t>
  </si>
  <si>
    <t>N.º Subscritores</t>
  </si>
  <si>
    <t>Total de Aposentados</t>
  </si>
  <si>
    <t>Sistema de Regimes Especiais</t>
  </si>
  <si>
    <t>Receita efetiva</t>
  </si>
  <si>
    <t>Transferências - CGA - Pensões BPN</t>
  </si>
  <si>
    <t>Regime Substitutivo Bancário</t>
  </si>
  <si>
    <t>Transferências para Seg. Social</t>
  </si>
  <si>
    <t>Designação</t>
  </si>
  <si>
    <t>Sistema Previdencial (excl. FSE)</t>
  </si>
  <si>
    <t xml:space="preserve">Fonte: IGFSS. Cálculos do CFP. | Notas: Trf. OE – transferência do Orçamento do Estado; LBSS – Lei de Bases da Segurança Social; CPN – Contrapartida Pública Nacional; RSB – Regime Substitutivo Bancário. </t>
  </si>
  <si>
    <t xml:space="preserve">Fonte: IGFSS. Cálculos do CFP. | Notas: RSB – Regime Substitutivo dos Bancários. No gráfico do painel esquerdo, os subsídios à formação profissional excluem a despesa com suporte no FSE. </t>
  </si>
  <si>
    <t xml:space="preserve">Total de Pensões </t>
  </si>
  <si>
    <t>Pensões de Sobrevivência</t>
  </si>
  <si>
    <t>Pensões de Invalidez</t>
  </si>
  <si>
    <t>Pensões de velhice</t>
  </si>
  <si>
    <t>Adicional ao IMI</t>
  </si>
  <si>
    <t>Transf. do OE para cumprimento da LBSS</t>
  </si>
  <si>
    <t>Transf. do OE - CPN</t>
  </si>
  <si>
    <t>Transf. do OE - RSB</t>
  </si>
  <si>
    <t>Transferências para a CGA - pensões unificadas</t>
  </si>
  <si>
    <t>Trf. FSE e FEAC</t>
  </si>
  <si>
    <t>Sistema de Proteção Social de Cidadania (excluindo FSE e FEAC)</t>
  </si>
  <si>
    <t>Receita Imposto Especial Jogo "On Line"</t>
  </si>
  <si>
    <t>Transferências - CGA - Complementos de Pensão - CARRIS</t>
  </si>
  <si>
    <t>Outra receita</t>
  </si>
  <si>
    <t>Quotas e contribuições (Tvha)</t>
  </si>
  <si>
    <t>Adicional ao IRC</t>
  </si>
  <si>
    <t>Sobrevivência</t>
  </si>
  <si>
    <t>Invalidez</t>
  </si>
  <si>
    <t>Velhice</t>
  </si>
  <si>
    <t>Benefícios dos Antigos Combatentes</t>
  </si>
  <si>
    <t>Parcela de atualização extraordinária de pensões</t>
  </si>
  <si>
    <t>Pensão velhice do Regime Substitutivo Bancário</t>
  </si>
  <si>
    <t>Prestação Social para a Inclusão e complemento</t>
  </si>
  <si>
    <t>Prestações de parentalidade</t>
  </si>
  <si>
    <r>
      <t>Contributo por componente da receita</t>
    </r>
    <r>
      <rPr>
        <sz val="9"/>
        <color theme="1"/>
        <rFont val="Ubuntu Light"/>
        <family val="2"/>
      </rPr>
      <t xml:space="preserve"> (p.p.)</t>
    </r>
  </si>
  <si>
    <t>Trf. OE-RSB</t>
  </si>
  <si>
    <t>Trf. OE-CPN</t>
  </si>
  <si>
    <r>
      <t xml:space="preserve">Contributo por componente da despesa </t>
    </r>
    <r>
      <rPr>
        <sz val="9"/>
        <color theme="1"/>
        <rFont val="Ubuntu Light"/>
        <family val="2"/>
      </rPr>
      <t>(p.p.)</t>
    </r>
  </si>
  <si>
    <r>
      <t xml:space="preserve">Variação anual </t>
    </r>
    <r>
      <rPr>
        <sz val="9"/>
        <color theme="1"/>
        <rFont val="Ubuntu Light"/>
        <family val="2"/>
      </rPr>
      <t>(%)</t>
    </r>
  </si>
  <si>
    <t>Receita efetiva (excl. FSE e FEAC)</t>
  </si>
  <si>
    <t>Despesa efetiva (excl. FSE e FEAC)</t>
  </si>
  <si>
    <t>Pensões - das quais:</t>
  </si>
  <si>
    <t>Saldo global (excl. FSE e FEAC)</t>
  </si>
  <si>
    <t>N.º de aposentados e de subscritores</t>
  </si>
  <si>
    <t>Execução</t>
  </si>
  <si>
    <t xml:space="preserve">Saldo global </t>
  </si>
  <si>
    <r>
      <t xml:space="preserve">N.º de subscritores da CGA </t>
    </r>
    <r>
      <rPr>
        <sz val="9"/>
        <color theme="1" tint="0.34998626667073579"/>
        <rFont val="Ubuntu Light"/>
        <family val="2"/>
      </rPr>
      <t>(unidades)</t>
    </r>
    <r>
      <rPr>
        <b/>
        <sz val="9"/>
        <color theme="1" tint="0.34998626667073579"/>
        <rFont val="Ubuntu Light"/>
        <family val="2"/>
      </rPr>
      <t xml:space="preserve"> vs. Tva. da receita de "Quotas e contribuições"</t>
    </r>
    <r>
      <rPr>
        <sz val="9"/>
        <color theme="1" tint="0.34998626667073579"/>
        <rFont val="Ubuntu Light"/>
        <family val="2"/>
      </rPr>
      <t xml:space="preserve"> (%)</t>
    </r>
  </si>
  <si>
    <r>
      <t xml:space="preserve">Variação do n.º médio de subscritores e da respetiva massa salarial </t>
    </r>
    <r>
      <rPr>
        <sz val="9"/>
        <color theme="1" tint="0.34998626667073579"/>
        <rFont val="Ubuntu Light"/>
        <family val="2"/>
      </rPr>
      <t>(em %)</t>
    </r>
  </si>
  <si>
    <r>
      <t>Principais contributos para a Tvha da receita</t>
    </r>
    <r>
      <rPr>
        <sz val="9"/>
        <color theme="1" tint="0.34998626667073579"/>
        <rFont val="Ubuntu Light"/>
        <family val="2"/>
      </rPr>
      <t xml:space="preserve"> (p.p.)</t>
    </r>
  </si>
  <si>
    <t>Nº de pensões (t.v.h., %)</t>
  </si>
  <si>
    <t>Despesa mensal c/ pensões (t.v.h., %)</t>
  </si>
  <si>
    <t xml:space="preserve">Despesa mensal e evolução do número de pensões </t>
  </si>
  <si>
    <t>Contributo por tipo de pensão (p.p.)</t>
  </si>
  <si>
    <t>Subsistema de solidariedade</t>
  </si>
  <si>
    <t>Subsistema de Proteção Familiar</t>
  </si>
  <si>
    <t>Subsistema de Ação Social</t>
  </si>
  <si>
    <t>Total consolidado</t>
  </si>
  <si>
    <t>Sistema de Proteção Social de Cidadania</t>
  </si>
  <si>
    <t>Sistema Previdencial</t>
  </si>
  <si>
    <t>Transferências do OE - das quais:</t>
  </si>
  <si>
    <t>Medidas Excecionais e temporárias (COVID)</t>
  </si>
  <si>
    <t>Medidas excecionais | Covid-19</t>
  </si>
  <si>
    <t>Receita de Capital</t>
  </si>
  <si>
    <t>Contribuições recebidas pela CGA (M€)</t>
  </si>
  <si>
    <t>Tva (%, escala dta)</t>
  </si>
  <si>
    <t>Fonte: CGA. Cálculos do CFP.</t>
  </si>
  <si>
    <r>
      <t>Variação anual</t>
    </r>
    <r>
      <rPr>
        <sz val="9"/>
        <color theme="1" tint="0.34998626667073579"/>
        <rFont val="Ubuntu Light"/>
        <family val="2"/>
      </rPr>
      <t xml:space="preserve"> (M€)</t>
    </r>
  </si>
  <si>
    <t>Rácio de "ativos/inativos"</t>
  </si>
  <si>
    <t>Desvios de execução</t>
  </si>
  <si>
    <t>Despesa efetiva - da qual:</t>
  </si>
  <si>
    <t>Receita Fiscal</t>
  </si>
  <si>
    <t>Subs. desemp., social de desemp. e apoio ao emprego</t>
  </si>
  <si>
    <t>Sistema Previdencial (excluindo FSE)</t>
  </si>
  <si>
    <t>Transf.ª p/ emprego, higiene e form. profissional</t>
  </si>
  <si>
    <t>Pensões por antecipação da idade da reforma</t>
  </si>
  <si>
    <t>Abono de família</t>
  </si>
  <si>
    <t xml:space="preserve">Receita efetiva </t>
  </si>
  <si>
    <t>Transferência do OE - R.S. Bancário</t>
  </si>
  <si>
    <t>Transferências - CGA - Complementos - STCP</t>
  </si>
  <si>
    <t>Complementos de Pensão - Carris</t>
  </si>
  <si>
    <r>
      <t xml:space="preserve">Receita efetiva - </t>
    </r>
    <r>
      <rPr>
        <b/>
        <i/>
        <sz val="9"/>
        <color theme="1"/>
        <rFont val="Ubuntu Light"/>
        <family val="2"/>
      </rPr>
      <t>da qual</t>
    </r>
    <r>
      <rPr>
        <b/>
        <sz val="9"/>
        <color theme="1"/>
        <rFont val="Ubuntu Light"/>
        <family val="2"/>
      </rPr>
      <t>:</t>
    </r>
  </si>
  <si>
    <r>
      <t xml:space="preserve">Despesa efetiva - </t>
    </r>
    <r>
      <rPr>
        <b/>
        <i/>
        <sz val="9"/>
        <color theme="1"/>
        <rFont val="Ubuntu Light"/>
        <family val="2"/>
      </rPr>
      <t>da qual</t>
    </r>
    <r>
      <rPr>
        <b/>
        <sz val="9"/>
        <color theme="1"/>
        <rFont val="Ubuntu Light"/>
        <family val="2"/>
      </rPr>
      <t>:</t>
    </r>
  </si>
  <si>
    <r>
      <t xml:space="preserve">Variação anual </t>
    </r>
    <r>
      <rPr>
        <sz val="9"/>
        <color theme="1"/>
        <rFont val="Ubuntu Light"/>
        <family val="2"/>
      </rPr>
      <t>(VHA, %)</t>
    </r>
  </si>
  <si>
    <r>
      <t xml:space="preserve">Tva </t>
    </r>
    <r>
      <rPr>
        <sz val="9"/>
        <rFont val="Ubuntu Light"/>
        <family val="2"/>
      </rPr>
      <t>(%)</t>
    </r>
  </si>
  <si>
    <r>
      <t xml:space="preserve">Ctva </t>
    </r>
    <r>
      <rPr>
        <sz val="9"/>
        <rFont val="Ubuntu Light"/>
        <family val="2"/>
      </rPr>
      <t>(p.p.)</t>
    </r>
  </si>
  <si>
    <t>das quais:</t>
  </si>
  <si>
    <t>Trf. OE</t>
  </si>
  <si>
    <t>Fonte: Fonte: IGFSS e Cálculos CFP. | Notas: t.v.a. – Taxa de variação anual. Os totais podem não corresponder necessariamente à soma das parcelas devido a arredondamentos.</t>
  </si>
  <si>
    <r>
      <rPr>
        <sz val="9"/>
        <rFont val="Ubuntu Light"/>
        <family val="2"/>
      </rPr>
      <t xml:space="preserve">Por memória:  </t>
    </r>
    <r>
      <rPr>
        <b/>
        <sz val="9"/>
        <rFont val="Ubuntu Light"/>
        <family val="2"/>
      </rPr>
      <t>OE/22</t>
    </r>
    <r>
      <rPr>
        <sz val="9"/>
        <rFont val="Ubuntu Light"/>
        <family val="2"/>
      </rPr>
      <t xml:space="preserve"> (%)</t>
    </r>
  </si>
  <si>
    <t>Complemento excecional de pensão</t>
  </si>
  <si>
    <t xml:space="preserve">Fonte: IGFSS. Cálculos do CFP. </t>
  </si>
  <si>
    <t>Parcela de atualização extraordinária de pensões e complementos</t>
  </si>
  <si>
    <t>Transf. do OE relativo ao Adicional à Contrib. Setor Bancário</t>
  </si>
  <si>
    <t>Complemento extraordinário para pensões de mínimos</t>
  </si>
  <si>
    <t>Complementos de Pensão - STCP</t>
  </si>
  <si>
    <t>Comparticipação do OE (M€)</t>
  </si>
  <si>
    <t>Variação anual (M€)</t>
  </si>
  <si>
    <t>Receita efetiva ajustada</t>
  </si>
  <si>
    <t>Complemento ao apoio extraordinário para crianças e jovens</t>
  </si>
  <si>
    <t xml:space="preserve">Eviolução anual da carteira </t>
  </si>
  <si>
    <t>Carteira FEFFS</t>
  </si>
  <si>
    <t>Fonte: IGFCSS. Cálculos do CFP.</t>
  </si>
  <si>
    <t>Montante</t>
  </si>
  <si>
    <t>Alienação de Imóveis</t>
  </si>
  <si>
    <t>Saldos do Sistema Previdencial</t>
  </si>
  <si>
    <t>Quotizações</t>
  </si>
  <si>
    <t>AIMI</t>
  </si>
  <si>
    <t>IRC Consignado</t>
  </si>
  <si>
    <t>Adicional de Solidariedade do Setor Bancário</t>
  </si>
  <si>
    <t>Total</t>
  </si>
  <si>
    <r>
      <t xml:space="preserve">Variação anual </t>
    </r>
    <r>
      <rPr>
        <sz val="9"/>
        <color theme="1" tint="0.34998626667073579"/>
        <rFont val="Ubuntu Light"/>
        <family val="2"/>
      </rPr>
      <t>(M€)</t>
    </r>
  </si>
  <si>
    <t>Pensões e Abonos - Resp. Estado</t>
  </si>
  <si>
    <t>Pensões e Abonos - Resp. Outras</t>
  </si>
  <si>
    <t>Outras despesas corrrentes</t>
  </si>
  <si>
    <t>Despesa efetiva</t>
  </si>
  <si>
    <r>
      <t>Principais contributos para a Tvha da despesa</t>
    </r>
    <r>
      <rPr>
        <sz val="9"/>
        <color theme="1" tint="0.34998626667073579"/>
        <rFont val="Ubuntu Light"/>
        <family val="2"/>
      </rPr>
      <t xml:space="preserve"> (p.p.)</t>
    </r>
  </si>
  <si>
    <t>Despesa efetiva (tvha,%)</t>
  </si>
  <si>
    <t>Eviolução anual</t>
  </si>
  <si>
    <t>Reservas especiais da CGA</t>
  </si>
  <si>
    <t>Pensões e Prestações - Reservas Especiais</t>
  </si>
  <si>
    <t>Variação da Reserva Especial</t>
  </si>
  <si>
    <t>DRAGAPOR</t>
  </si>
  <si>
    <t>INCM</t>
  </si>
  <si>
    <t>ANA</t>
  </si>
  <si>
    <t>NAV</t>
  </si>
  <si>
    <t>CGD</t>
  </si>
  <si>
    <t>PT</t>
  </si>
  <si>
    <t>MARCONI</t>
  </si>
  <si>
    <t>BPN</t>
  </si>
  <si>
    <t>IFAP</t>
  </si>
  <si>
    <t>ENVC</t>
  </si>
  <si>
    <t>GESTNAVE</t>
  </si>
  <si>
    <t>STCP</t>
  </si>
  <si>
    <t>Gráfico 1 –  Evolução da receita da Segurança Social sem FSE e FEAC</t>
  </si>
  <si>
    <t>Despesa efetiva (excl. FSE e FEAC) - da qual:</t>
  </si>
  <si>
    <t>Receita efetiva (excl. FSE e FEAC) - da qual:</t>
  </si>
  <si>
    <t>Suplemento extraordinário de pensão</t>
  </si>
  <si>
    <t>Taxa de rentabilidade anual nominal</t>
  </si>
  <si>
    <t xml:space="preserve">Evolução mensal acumulada </t>
  </si>
  <si>
    <t>Transferência de outras entidades</t>
  </si>
  <si>
    <t>Outras transferências correntes</t>
  </si>
  <si>
    <t>CSS/24</t>
  </si>
  <si>
    <t>Saldo global (excl. FSE, FEAC e PRR)</t>
  </si>
  <si>
    <t>PRR</t>
  </si>
  <si>
    <t>Quadro 2 – Execução orçamental da Segurança Social por sistema (ótica da contabilidade orçamental pública)</t>
  </si>
  <si>
    <t>Quadro 3 – Execução orçamental da Caixa Geral de Aposentações (ótica da contabilidade orçamental pública, em M€)</t>
  </si>
  <si>
    <t>Receita efetiva - da qual:</t>
  </si>
  <si>
    <t>Receitas de jogos sociais e de jogo "On Line"</t>
  </si>
  <si>
    <t>Transferência do Min. Finanças - Suplemento extraordinário de pensão</t>
  </si>
  <si>
    <t>Complemento extraordinário de solidariedade</t>
  </si>
  <si>
    <t>Prestações por deficiência</t>
  </si>
  <si>
    <t>Apoio Extraordinário à Renda</t>
  </si>
  <si>
    <t>Benefícios diferidos - BPN</t>
  </si>
  <si>
    <t>Transferência para "Apoio extraordinário à renda"</t>
  </si>
  <si>
    <t>2024 (excl. FSE e FEAC)</t>
  </si>
  <si>
    <t>Quadro 1 – Execução orçamental da Segurança Social em 2025</t>
  </si>
  <si>
    <t>OSS/2025</t>
  </si>
  <si>
    <t>jan-dez 2025</t>
  </si>
  <si>
    <t>2025 (excl. FSE e FEAC)</t>
  </si>
  <si>
    <t>jan-dez/2025</t>
  </si>
  <si>
    <t>Dotações FEFSS em 2025</t>
  </si>
  <si>
    <t>OE/2025</t>
  </si>
  <si>
    <t>Despesa com pensões financiada e variação do valor das reservas especiais da CGA em 2025</t>
  </si>
  <si>
    <t>Fonte:DGO e IGFSS. Cálculos do CFP. Notas: Ctvh – contributo para a taxa de variação homóloga; e OSS/2025. Os totais podem não corresponder necessariamente à soma das parcelas devido a arredondamentos.</t>
  </si>
  <si>
    <t>Variação 2024/2025</t>
  </si>
  <si>
    <t>Gráfico 2 – Variação anual da população empregada e pessoas singulares com remunerações declaradas (%)</t>
  </si>
  <si>
    <t>Gráfico 3 – Evolução salarial e remuneratória (%)</t>
  </si>
  <si>
    <t>Gráfico 4 – Evolução das contribuições sociais e remunerações declaradas e da remuneração bruta média mensal por trabalhador (em euros e %)</t>
  </si>
  <si>
    <t>Gráfico 5 – Decomposição de registo de pessoas singulares com nacionalidade portuguesa e estrangeira com remunerações declaradas à Segurança Social (%)</t>
  </si>
  <si>
    <t>Gráfico 6 – Evolução do valor das contribuições declaradas pelas entidades empregadoras e das prestações sociais da população de nacionalidade estrangeira (M€)</t>
  </si>
  <si>
    <t>Gráfico 7 – Evolução do número de pessoas singulares com remunerações declaradas por nacionalidade estrangeira (n.º de indivíduos)</t>
  </si>
  <si>
    <t>Gráfico 8 – Aumentos extraordinários de pensões e complementos (M€)</t>
  </si>
  <si>
    <t xml:space="preserve">Gráfico 9 –  Variação homóloga acumulada da despesa com pensões  </t>
  </si>
  <si>
    <t>Gráfico 10 – Evolução do Complemento Solidário para Idosos (em M€)</t>
  </si>
  <si>
    <t>Gráfico 11 – Evolução da despesa da Segurança Social</t>
  </si>
  <si>
    <t>Gráfico 12 – Evolução acumulada do saldo orçamental da Segurança Social (M€)</t>
  </si>
  <si>
    <t>Gráfico 13 – Saldo orçamental por sistema excluindo FSE e FEAC (M€)</t>
  </si>
  <si>
    <t>Gráfico 14 – Contributo dos subsistemas para o saldo orçamental excluindo FSE e FEAC (M€)</t>
  </si>
  <si>
    <t>Gráfico 15 – Evolução do FEFSS (em M€)</t>
  </si>
  <si>
    <t>CFP Relatório n.º 04/2026: Evolução Orçamental da Segurança Social e da CGA em 2025</t>
  </si>
  <si>
    <t>Quadro 4 – Evolução da despesa pública total com pensões (M€)</t>
  </si>
  <si>
    <t>Quadro 5 – Execução das medidas adotadas do choque geopolítico com impacto na despesa do subsector da Segurança Social em 2025 (M€)</t>
  </si>
  <si>
    <t>Quadro 6 – Decomposição das prestações sociais recebidas pela população de nacionalidade estrangeira (M€)</t>
  </si>
  <si>
    <t>Fonte: EO. Cálculos do CFP. | Notas: as contribuições recebidas pela CGA correspondem ao somatório das “Quotas e contribuições” (incluindo a Contribuição Extraordinária de Solidariedade - CES) e a compensação para pagamento de pensões; Tva – taxa de variação anual.</t>
  </si>
  <si>
    <t>Fontes: EO e CGA. Cálculos do CFP. | Nota: os valores do painel da esquerda correspondem à posição no final de cada ano; o total de “Quotas e Contribuições” não inclui a receita proveniente da Contribuição Extraordinária de Solidariedade (CES); tvha – taxa de variação homóloga acumulada.</t>
  </si>
  <si>
    <t>OE/25</t>
  </si>
  <si>
    <t>Transferência de capital ajustada</t>
  </si>
  <si>
    <t>Receita efetiva (vha%)</t>
  </si>
  <si>
    <t xml:space="preserve">Fonte: EO. Cálculos do CFP. </t>
  </si>
  <si>
    <t xml:space="preserve">Fontes: EO e CGA. Cálculos do CFP. </t>
  </si>
  <si>
    <t xml:space="preserve">Fonte: EO e CGA. Cálculos do CFP. | Notas: a previsão "OE/25" corresponde à variação anual subjacente no OE/2025 face ao executado no ano de 2024. </t>
  </si>
  <si>
    <t xml:space="preserve">Fonte: EO e CGA. Cálculos do CFP. | Notas: as “outras receitas correntes” incluem a variação da receita proveniente da cobrança de taxas, multas e outras penalidades, de rendimentos de propriedade e da venda de bens e serviços correntes; a previsão "OE/25" corresponde à variação anual subjacente no OE/2025 face ao executado no ano de 2024. </t>
  </si>
  <si>
    <t>Fonte: CGA. Cálculos do CFP. | Notas: * a CGA deixou de proceder à inscrição de subscritores a partir de 1 de janeiro de 2006, nos termos do artigo 2.º da Lei n.º 60/2005, de 29 de dezembro.</t>
  </si>
  <si>
    <t>Fonte: CGA. Cálculos do CFP. | Notas: o rácio de “ativos/inativos” representa o peso do número de subscritores da CGA no total de aposentados (excluindo pensionistas de “sobrevivência, de acidente de trabalho e outras”).</t>
  </si>
  <si>
    <t>Voluntária não antecipada</t>
  </si>
  <si>
    <t>Antecipada</t>
  </si>
  <si>
    <t>Incapacidade</t>
  </si>
  <si>
    <t>Limite de idade</t>
  </si>
  <si>
    <t>Outras</t>
  </si>
  <si>
    <t>Fonte: CGA. Notas: A modalidade de aposentação voluntária corresponde às aposentações não antecipadas, que não dependem de verificação de incapacidade. As aposentações por limite de idade referem-se às aposentações de subscritores com 70 anos de idade, ou com limites legais inferiores, nos termos da legislação aplicável. A categoria “Outras” inclui aposentações compulsivas e pensões unificadas pagas pelo Centro Nacional de Pensões (CNP). Estas últimas correspondem a pensões atribuídas pelo CNP ao abrigo do Decreto-Lei n.º 361/98, de 18 de novembro, que estabelece o regime da pensão unificada.</t>
  </si>
  <si>
    <t xml:space="preserve">Fonte: EO. Cálculos do CFP. | Notas: “OE/25” corresponde à variação anual subjacente no OE/2025 face à execução em 2024; Tvha – taxa de variação homóloga acumulada.
</t>
  </si>
  <si>
    <t>Fonte: EO. Cálculos do CFP. | Notas: no gráfico da esquerda, as “outras despesas correntes” incluem despesas com pessoal, aquisição de bens e serviços, juros e outras despesas; “OE/25” corresponde à variação anual subjacente no OE/2025 face à execução em 2024.</t>
  </si>
  <si>
    <t>Fonte: EO.</t>
  </si>
  <si>
    <t xml:space="preserve">Fonte: CGA. Cálculos do CFP. </t>
  </si>
  <si>
    <t>CGD II</t>
  </si>
  <si>
    <t>INE</t>
  </si>
  <si>
    <t>Fonte: EO e CGA. Cálculos do CFP. | Notas: as “outras receitas correntes” correspondem maioritariamente a rendimentos de propriedade, mas também incluem taxas, multas e outras penalidades, venda de bens e serviços correntes e outras receitas correntes; as “outras despesas correntes” incluem despesas com pessoal, aquisição de bens e serviços, juros e outras despesas; as transferências correntes para a Segurança Social incluem despesa com pensões unificadas, pagas pela Segurança Social; Tva – taxa de variação anual; Ctva – contributo para a taxa de variação anual.</t>
  </si>
  <si>
    <t>Gráfico 16 - Composição da carteira do FEFSS (%)</t>
  </si>
  <si>
    <t xml:space="preserve">Gráfico 17 – Evolução da receita da CGA </t>
  </si>
  <si>
    <t>Gráfico 18 – Evolução do número de subscritores, das contribuições e da massa salarial</t>
  </si>
  <si>
    <t>Gráfico 19 – Evolução das componentes de receita da CGA em 2025</t>
  </si>
  <si>
    <t>Gráfico 20 – Evolução do número de subscritores e aposentados (posição a 31 de dezembro)</t>
  </si>
  <si>
    <t xml:space="preserve">Gráfico 21 – Análise da evolução das modalidades de aposentação na CGA  </t>
  </si>
  <si>
    <t>Gráfico 22 – Evolução das componentes da despesa da CGA em 2025</t>
  </si>
  <si>
    <t>Gráfico 23 – Evolução do saldo global da CGA (ótica da contabilidade orçamental pública, em M€)</t>
  </si>
  <si>
    <t>Gráfico 24 – Evolução das reservas especiais da CGA (em M€)</t>
  </si>
  <si>
    <t xml:space="preserve">Gráfico 25 – Variação anual da despesa pública total com pensões (t.v, %) </t>
  </si>
  <si>
    <t xml:space="preserve">Gráfico 26 – Evolução da Idade Legal da Reforma (2013-2025) </t>
  </si>
  <si>
    <t>Outras trf.</t>
  </si>
  <si>
    <t xml:space="preserve">Fonte: Estatísticas da Segurança Social e INE. Cálculos do CFP. </t>
  </si>
  <si>
    <t xml:space="preserve">População Empregada INE </t>
  </si>
  <si>
    <t>Pessoas singulares com remunerações declaradas</t>
  </si>
  <si>
    <t>Pessoas singulares com remunerações declaradas de nacionalidade portuguesa</t>
  </si>
  <si>
    <t xml:space="preserve">Salários INE </t>
  </si>
  <si>
    <t>Remunerações declaradas</t>
  </si>
  <si>
    <t>Remuneração mensal mínima garantida (RMMG)</t>
  </si>
  <si>
    <t>Remuneração mensal mínima garantida (v.h.)</t>
  </si>
  <si>
    <t>Contribuições declaradas TCO + TI</t>
  </si>
  <si>
    <t xml:space="preserve">Contribuições declaradas TCO </t>
  </si>
  <si>
    <t>Contribuições declaradas TI</t>
  </si>
  <si>
    <t>Pessoas singulares TCO + TI</t>
  </si>
  <si>
    <t xml:space="preserve">Fonte: Estatísticas da Segurança Social. Cálculos do CFP. </t>
  </si>
  <si>
    <t>Peso nacion. Portuguesa (%)</t>
  </si>
  <si>
    <t>Peso nacion. Estrangeira (%)</t>
  </si>
  <si>
    <t>Var. anual nacion. Portuguesa</t>
  </si>
  <si>
    <t>Var. anual nacion. Estrangeira</t>
  </si>
  <si>
    <t xml:space="preserve">Contribuições </t>
  </si>
  <si>
    <t>Prestações - Regime contributivo</t>
  </si>
  <si>
    <t xml:space="preserve">Prestações - Regime não contributivo
</t>
  </si>
  <si>
    <t>Saldo Líquido</t>
  </si>
  <si>
    <t>Brasil</t>
  </si>
  <si>
    <t>PALOP</t>
  </si>
  <si>
    <t>América do Sul (outros)</t>
  </si>
  <si>
    <t>Sudeste Asiático</t>
  </si>
  <si>
    <t>EU (excl. Portugal)</t>
  </si>
  <si>
    <t>Outros</t>
  </si>
  <si>
    <t>Nº médio de pessoas singulares</t>
  </si>
  <si>
    <t>Variação anual do nº médio de pessoas singulares</t>
  </si>
  <si>
    <t>Dívida Pública Nacional</t>
  </si>
  <si>
    <t>Dívida Privada Nacional</t>
  </si>
  <si>
    <t>Dívida Estrangeira</t>
  </si>
  <si>
    <t xml:space="preserve">Ações </t>
  </si>
  <si>
    <t xml:space="preserve">Imobiliário </t>
  </si>
  <si>
    <t>Liquidez</t>
  </si>
  <si>
    <t>Reserva Estratégica</t>
  </si>
  <si>
    <t>Despesa total com pensões</t>
  </si>
  <si>
    <t>Despesa com pensões - Seg. Social</t>
  </si>
  <si>
    <t>Despesa com pensões - CGA</t>
  </si>
  <si>
    <t>Fonte: IGFSS e EO. Cálculos do CFP.</t>
  </si>
  <si>
    <t>Fonte: Portarias anuais.</t>
  </si>
  <si>
    <t>Idade Legal da reforma</t>
  </si>
  <si>
    <t>65 anos</t>
  </si>
  <si>
    <t>66 anos</t>
  </si>
  <si>
    <t>66 anos e 2 meses</t>
  </si>
  <si>
    <t>66 anos e 3 meses</t>
  </si>
  <si>
    <t>66 anos e 4 meses</t>
  </si>
  <si>
    <t>66 anos e 5 meses</t>
  </si>
  <si>
    <t>66 anos e 6 meses</t>
  </si>
  <si>
    <t>66 anos e 7 meses</t>
  </si>
  <si>
    <t>Maternidade, Paternidade e adoção</t>
  </si>
  <si>
    <t>Total das prestações do regime contributivo</t>
  </si>
  <si>
    <t>Prestações familiares</t>
  </si>
  <si>
    <t>Apoio extraordinário ao pagamento da renda</t>
  </si>
  <si>
    <t>Rendimento social de inserção</t>
  </si>
  <si>
    <t>Prestação social para a inclusão</t>
  </si>
  <si>
    <t>Complemento social de idosos</t>
  </si>
  <si>
    <t>Ação social - atendimento e acompanhamento</t>
  </si>
  <si>
    <t>Assistência a descendentes</t>
  </si>
  <si>
    <t>Apoio extraordinário efeitos inflação</t>
  </si>
  <si>
    <t>Apoio extraordinário às famílias mais vulneráveis</t>
  </si>
  <si>
    <t>Apoio extraordinário à redução da atividade económica</t>
  </si>
  <si>
    <t>Apoio extraordinário ao rendimento dos trabalhadores</t>
  </si>
  <si>
    <t>Apoio extraordinário de proteção social</t>
  </si>
  <si>
    <t>Prorrogação do subsídio social de desemprego</t>
  </si>
  <si>
    <t>Fundo de garantia de alimentos devidos a menores</t>
  </si>
  <si>
    <t>Fundo de garantia salarial</t>
  </si>
  <si>
    <t>Total das prestações do regime não contributivo</t>
  </si>
  <si>
    <t>Total das prestações soaiais</t>
  </si>
  <si>
    <t>Impacto total na despesa efetiva (M€)</t>
  </si>
  <si>
    <t>Subsistema de Solidariedade</t>
  </si>
  <si>
    <t>Apoio extraordinário a famílias mais vulveráveis</t>
  </si>
  <si>
    <t xml:space="preserve">Apoio extraordinário a titulares de rendimentos e prestações sociais </t>
  </si>
  <si>
    <t>Apoio extraordinário por pessoa dependente</t>
  </si>
  <si>
    <t>Apoio extraordinário à renda</t>
  </si>
  <si>
    <t>Segurança Social</t>
  </si>
  <si>
    <t>Despesa com pensões</t>
  </si>
  <si>
    <t>Contributivo</t>
  </si>
  <si>
    <t>Previdencial</t>
  </si>
  <si>
    <t>Outros regimes</t>
  </si>
  <si>
    <t>Não contributivo</t>
  </si>
  <si>
    <t>Caixa Geral de Aposentações</t>
  </si>
  <si>
    <t>Despesa com pensões e outros abonos</t>
  </si>
  <si>
    <t xml:space="preserve">Despesa total com pensões </t>
  </si>
  <si>
    <t>Despesa total com pensões em % PIB</t>
  </si>
  <si>
    <t>por memória</t>
  </si>
  <si>
    <t>Pensões Unificadas - Transf. p/ CGA (Sist.Prev.)</t>
  </si>
  <si>
    <t>Pensões Unificadas e outras - Transf. p/ SS</t>
  </si>
  <si>
    <t>OSS/25</t>
  </si>
  <si>
    <t>CSS/25</t>
  </si>
  <si>
    <t>Transferências - CGA - Complementos - INE</t>
  </si>
  <si>
    <t>Complementos de Pensão - INE</t>
  </si>
  <si>
    <t>Outra receita corrente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</si>
</sst>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,##0.0"/>
    <numFmt numFmtId="166" formatCode="[$-816]mmm/yy;@"/>
    <numFmt numFmtId="167" formatCode="0.000"/>
    <numFmt numFmtId="168" formatCode="0.0%"/>
    <numFmt numFmtId="169" formatCode="#,##0\ &quot;€&quot;"/>
  </numFmts>
  <fonts count="2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b/>
      <u/>
      <sz val="9"/>
      <color theme="0"/>
      <name val="Ubuntu Light"/>
      <family val="2"/>
    </font>
    <font>
      <sz val="9"/>
      <color theme="1"/>
      <name val="Ubuntu Light"/>
      <family val="2"/>
    </font>
    <font>
      <b/>
      <sz val="9"/>
      <color theme="1" tint="0.34998626667073579"/>
      <name val="Ubuntu Light"/>
      <family val="2"/>
    </font>
    <font>
      <b/>
      <sz val="9"/>
      <color theme="1"/>
      <name val="Ubuntu Light"/>
      <family val="2"/>
    </font>
    <font>
      <u/>
      <sz val="9"/>
      <color theme="10"/>
      <name val="Ubuntu Light"/>
      <family val="2"/>
    </font>
    <font>
      <b/>
      <sz val="9"/>
      <color theme="0"/>
      <name val="Ubuntu Light"/>
      <family val="2"/>
    </font>
    <font>
      <b/>
      <i/>
      <sz val="9"/>
      <color theme="1"/>
      <name val="Ubuntu Light"/>
      <family val="2"/>
    </font>
    <font>
      <sz val="9"/>
      <name val="Ubuntu Light"/>
      <family val="2"/>
    </font>
    <font>
      <b/>
      <sz val="9"/>
      <name val="Ubuntu Light"/>
      <family val="2"/>
    </font>
    <font>
      <sz val="9"/>
      <color theme="1" tint="0.34998626667073579"/>
      <name val="Ubuntu Light"/>
      <family val="2"/>
    </font>
    <font>
      <i/>
      <sz val="9"/>
      <color theme="1"/>
      <name val="Ubuntu Light"/>
      <family val="2"/>
    </font>
    <font>
      <sz val="8"/>
      <name val="Calibri"/>
      <family val="2"/>
      <scheme val="minor"/>
    </font>
    <font>
      <u/>
      <sz val="9"/>
      <name val="Ubuntu Light"/>
      <family val="2"/>
    </font>
    <font>
      <b/>
      <sz val="14"/>
      <color theme="1" tint="0.34998626667073579"/>
      <name val="Ubuntu Light"/>
      <family val="2"/>
    </font>
    <font>
      <b/>
      <sz val="11"/>
      <color theme="1"/>
      <name val="Ubuntu Light"/>
      <family val="2"/>
    </font>
    <font>
      <u/>
      <sz val="10"/>
      <name val="Ubuntu Light"/>
      <family val="2"/>
    </font>
    <font>
      <sz val="9"/>
      <color theme="1"/>
      <name val="Ubuntu Light"/>
      <family val="2"/>
    </font>
    <font>
      <b/>
      <u/>
      <sz val="9"/>
      <color theme="0"/>
      <name val="Ubuntu Light"/>
      <family val="2"/>
    </font>
    <font>
      <b/>
      <sz val="9"/>
      <color theme="1" tint="0.34998626667073579"/>
      <name val="Ubuntu Light"/>
      <family val="2"/>
    </font>
    <font>
      <b/>
      <sz val="9"/>
      <color theme="1"/>
      <name val="Ubuntu Light"/>
      <family val="2"/>
    </font>
    <font>
      <sz val="9"/>
      <color theme="1" tint="0.34998626667073579"/>
      <name val="Ubuntu Light"/>
      <family val="2"/>
    </font>
    <font>
      <b/>
      <sz val="9"/>
      <name val="Ubuntu Light"/>
      <family val="2"/>
    </font>
    <font>
      <sz val="9"/>
      <name val="Ubuntu Light"/>
      <family val="2"/>
    </font>
    <font>
      <sz val="9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2F7F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5F2FF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hair">
        <color theme="1" tint="0.499984740745262"/>
      </bottom>
      <diagonal/>
    </border>
    <border>
      <left/>
      <right style="thick">
        <color theme="0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ck">
        <color theme="0"/>
      </right>
      <top/>
      <bottom style="thin">
        <color theme="1" tint="0.499984740745262"/>
      </bottom>
      <diagonal/>
    </border>
    <border>
      <left/>
      <right style="thick">
        <color theme="0"/>
      </right>
      <top style="thin">
        <color theme="1" tint="0.499984740745262"/>
      </top>
      <bottom/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ck">
        <color theme="0"/>
      </left>
      <right style="hair">
        <color theme="0" tint="-0.14996795556505021"/>
      </right>
      <top style="thin">
        <color theme="1" tint="0.499984740745262"/>
      </top>
      <bottom style="thin">
        <color theme="1" tint="0.499984740745262"/>
      </bottom>
      <diagonal/>
    </border>
    <border>
      <left style="hair">
        <color theme="0" tint="-0.14996795556505021"/>
      </left>
      <right style="hair">
        <color theme="0" tint="-0.14996795556505021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0"/>
      </right>
      <top style="thin">
        <color theme="1" tint="0.34998626667073579"/>
      </top>
      <bottom/>
      <diagonal/>
    </border>
    <border>
      <left style="thin">
        <color theme="0"/>
      </left>
      <right style="thin">
        <color theme="0"/>
      </right>
      <top/>
      <bottom style="thin">
        <color theme="1" tint="0.34998626667073579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1" tint="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 tint="0.34998626667073579"/>
      </bottom>
      <diagonal/>
    </border>
    <border>
      <left/>
      <right style="thick">
        <color theme="9"/>
      </right>
      <top style="thin">
        <color theme="1" tint="0.499984740745262"/>
      </top>
      <bottom style="hair">
        <color theme="1" tint="0.499984740745262"/>
      </bottom>
      <diagonal/>
    </border>
    <border>
      <left/>
      <right style="thick">
        <color theme="9"/>
      </right>
      <top/>
      <bottom style="thin">
        <color theme="1" tint="0.499984740745262"/>
      </bottom>
      <diagonal/>
    </border>
    <border>
      <left/>
      <right style="thick">
        <color theme="9"/>
      </right>
      <top/>
      <bottom/>
      <diagonal/>
    </border>
    <border>
      <left style="thick">
        <color theme="9"/>
      </left>
      <right/>
      <top style="thin">
        <color theme="1" tint="0.499984740745262"/>
      </top>
      <bottom style="hair">
        <color theme="1" tint="0.499984740745262"/>
      </bottom>
      <diagonal/>
    </border>
    <border>
      <left style="thick">
        <color theme="9"/>
      </left>
      <right/>
      <top/>
      <bottom style="thin">
        <color theme="1" tint="0.499984740745262"/>
      </bottom>
      <diagonal/>
    </border>
    <border>
      <left style="thick">
        <color theme="9"/>
      </left>
      <right/>
      <top/>
      <bottom/>
      <diagonal/>
    </border>
    <border>
      <left style="thick">
        <color theme="9"/>
      </left>
      <right style="thick">
        <color theme="9"/>
      </right>
      <top style="thin">
        <color theme="1" tint="0.499984740745262"/>
      </top>
      <bottom/>
      <diagonal/>
    </border>
    <border>
      <left style="thick">
        <color theme="9"/>
      </left>
      <right style="thick">
        <color theme="9"/>
      </right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theme="0"/>
      </left>
      <right style="thin">
        <color theme="0"/>
      </right>
      <top style="thin">
        <color theme="1" tint="0.34998626667073579"/>
      </top>
      <bottom/>
      <diagonal/>
    </border>
    <border>
      <left/>
      <right/>
      <top style="thin">
        <color theme="2"/>
      </top>
      <bottom/>
      <diagonal/>
    </border>
    <border>
      <left/>
      <right/>
      <top style="thin">
        <color indexed="64"/>
      </top>
      <bottom style="thin">
        <color theme="1" tint="0.34998626667073579"/>
      </bottom>
      <diagonal/>
    </border>
    <border>
      <left style="thin">
        <color indexed="64"/>
      </left>
      <right/>
      <top style="thin">
        <color theme="1" tint="0.34998626667073579"/>
      </top>
      <bottom/>
      <diagonal/>
    </border>
    <border>
      <left/>
      <right style="thin">
        <color indexed="64"/>
      </right>
      <top style="thin">
        <color theme="1" tint="0.3499862666707357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theme="1" tint="0.34998626667073579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/>
      <right/>
      <top/>
      <bottom style="thin">
        <color rgb="FFC00000"/>
      </bottom>
      <diagonal/>
    </border>
    <border>
      <left style="thick">
        <color theme="0"/>
      </left>
      <right/>
      <top style="thin">
        <color theme="1" tint="0.499984740745262"/>
      </top>
      <bottom style="thin">
        <color theme="0" tint="-0.499984740745262"/>
      </bottom>
      <diagonal/>
    </border>
    <border>
      <left style="thick">
        <color theme="0"/>
      </left>
      <right style="thick">
        <color theme="0"/>
      </right>
      <top style="thin">
        <color theme="1" tint="0.499984740745262"/>
      </top>
      <bottom style="thin">
        <color theme="0" tint="-0.499984740745262"/>
      </bottom>
      <diagonal/>
    </border>
    <border>
      <left style="thin">
        <color theme="0"/>
      </left>
      <right/>
      <top style="thin">
        <color theme="1" tint="0.34998626667073579"/>
      </top>
      <bottom style="thin">
        <color indexed="64"/>
      </bottom>
      <diagonal/>
    </border>
    <border>
      <left/>
      <right/>
      <top style="thin">
        <color theme="1" tint="0.34998626667073579"/>
      </top>
      <bottom style="thin">
        <color indexed="64"/>
      </bottom>
      <diagonal/>
    </border>
    <border>
      <left/>
      <right style="thin">
        <color theme="0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theme="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C00000"/>
      </bottom>
      <diagonal/>
    </border>
    <border>
      <left/>
      <right/>
      <top style="thin">
        <color theme="1" tint="0.499984740745262"/>
      </top>
      <bottom style="thin">
        <color theme="0" tint="-0.499984740745262"/>
      </bottom>
      <diagonal/>
    </border>
    <border>
      <left/>
      <right style="thick">
        <color theme="0"/>
      </right>
      <top style="thin">
        <color theme="1" tint="0.499984740745262"/>
      </top>
      <bottom style="thin">
        <color theme="0" tint="-0.499984740745262"/>
      </bottom>
      <diagonal/>
    </border>
    <border>
      <left/>
      <right/>
      <top style="thin">
        <color rgb="FFC00000"/>
      </top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auto="1"/>
      </top>
      <bottom style="thin">
        <color rgb="FFC00000"/>
      </bottom>
      <diagonal/>
    </border>
    <border>
      <left/>
      <right/>
      <top style="thin">
        <color theme="0" tint="-0.499984740745262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thin">
        <color rgb="FFC00000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/>
  </cellStyleXfs>
  <cellXfs count="376">
    <xf numFmtId="0" fontId="0" fillId="0" borderId="0" xfId="0"/>
    <xf numFmtId="0" fontId="6" fillId="0" borderId="0" xfId="0" applyFont="1"/>
    <xf numFmtId="0" fontId="7" fillId="0" borderId="0" xfId="0" applyFont="1"/>
    <xf numFmtId="3" fontId="6" fillId="0" borderId="0" xfId="0" applyNumberFormat="1" applyFont="1"/>
    <xf numFmtId="0" fontId="8" fillId="0" borderId="0" xfId="0" applyFont="1"/>
    <xf numFmtId="0" fontId="6" fillId="0" borderId="0" xfId="0" applyFont="1" applyAlignment="1">
      <alignment vertical="center"/>
    </xf>
    <xf numFmtId="165" fontId="6" fillId="0" borderId="0" xfId="0" applyNumberFormat="1" applyFont="1"/>
    <xf numFmtId="3" fontId="6" fillId="0" borderId="6" xfId="0" applyNumberFormat="1" applyFont="1" applyBorder="1"/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left"/>
    </xf>
    <xf numFmtId="3" fontId="6" fillId="0" borderId="6" xfId="0" applyNumberFormat="1" applyFont="1" applyBorder="1" applyAlignment="1">
      <alignment horizontal="left"/>
    </xf>
    <xf numFmtId="0" fontId="5" fillId="3" borderId="0" xfId="1" applyFont="1" applyFill="1" applyAlignment="1">
      <alignment horizontal="center" vertical="center"/>
    </xf>
    <xf numFmtId="165" fontId="6" fillId="0" borderId="0" xfId="0" applyNumberFormat="1" applyFont="1" applyAlignment="1">
      <alignment horizontal="right" indent="3"/>
    </xf>
    <xf numFmtId="165" fontId="6" fillId="0" borderId="6" xfId="0" applyNumberFormat="1" applyFont="1" applyBorder="1" applyAlignment="1">
      <alignment horizontal="right" indent="3"/>
    </xf>
    <xf numFmtId="164" fontId="6" fillId="0" borderId="0" xfId="0" applyNumberFormat="1" applyFont="1"/>
    <xf numFmtId="3" fontId="8" fillId="0" borderId="0" xfId="0" applyNumberFormat="1" applyFont="1" applyAlignment="1">
      <alignment wrapText="1"/>
    </xf>
    <xf numFmtId="164" fontId="8" fillId="0" borderId="0" xfId="4" applyNumberFormat="1" applyFont="1" applyAlignment="1">
      <alignment horizontal="right" wrapText="1"/>
    </xf>
    <xf numFmtId="0" fontId="6" fillId="0" borderId="0" xfId="0" applyFont="1" applyAlignment="1">
      <alignment horizontal="left" indent="1"/>
    </xf>
    <xf numFmtId="164" fontId="6" fillId="0" borderId="0" xfId="4" applyNumberFormat="1" applyFont="1" applyAlignment="1">
      <alignment horizontal="right" wrapText="1"/>
    </xf>
    <xf numFmtId="3" fontId="8" fillId="0" borderId="0" xfId="0" applyNumberFormat="1" applyFont="1"/>
    <xf numFmtId="164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wrapText="1"/>
    </xf>
    <xf numFmtId="0" fontId="6" fillId="0" borderId="0" xfId="0" applyFont="1" applyAlignment="1">
      <alignment horizontal="left"/>
    </xf>
    <xf numFmtId="164" fontId="6" fillId="0" borderId="0" xfId="4" applyNumberFormat="1" applyFont="1" applyBorder="1"/>
    <xf numFmtId="164" fontId="8" fillId="0" borderId="0" xfId="0" applyNumberFormat="1" applyFont="1" applyAlignment="1">
      <alignment horizontal="right" wrapText="1"/>
    </xf>
    <xf numFmtId="1" fontId="6" fillId="0" borderId="0" xfId="0" applyNumberFormat="1" applyFont="1"/>
    <xf numFmtId="164" fontId="6" fillId="0" borderId="0" xfId="0" applyNumberFormat="1" applyFont="1" applyAlignment="1">
      <alignment horizontal="right"/>
    </xf>
    <xf numFmtId="0" fontId="7" fillId="0" borderId="5" xfId="0" applyFont="1" applyBorder="1"/>
    <xf numFmtId="0" fontId="6" fillId="0" borderId="6" xfId="0" applyFont="1" applyBorder="1" applyAlignment="1">
      <alignment horizontal="left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" fontId="7" fillId="0" borderId="10" xfId="0" applyNumberFormat="1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3" fontId="13" fillId="4" borderId="13" xfId="0" applyNumberFormat="1" applyFont="1" applyFill="1" applyBorder="1" applyAlignment="1">
      <alignment horizontal="right" indent="1"/>
    </xf>
    <xf numFmtId="3" fontId="13" fillId="4" borderId="0" xfId="0" applyNumberFormat="1" applyFont="1" applyFill="1" applyAlignment="1">
      <alignment horizontal="right" indent="1"/>
    </xf>
    <xf numFmtId="3" fontId="13" fillId="4" borderId="12" xfId="0" applyNumberFormat="1" applyFont="1" applyFill="1" applyBorder="1" applyAlignment="1">
      <alignment horizontal="right" indent="1"/>
    </xf>
    <xf numFmtId="165" fontId="13" fillId="4" borderId="0" xfId="0" applyNumberFormat="1" applyFont="1" applyFill="1" applyAlignment="1">
      <alignment horizontal="right" indent="1"/>
    </xf>
    <xf numFmtId="3" fontId="13" fillId="2" borderId="0" xfId="0" applyNumberFormat="1" applyFont="1" applyFill="1" applyAlignment="1">
      <alignment horizontal="right" indent="1"/>
    </xf>
    <xf numFmtId="165" fontId="13" fillId="2" borderId="0" xfId="0" applyNumberFormat="1" applyFont="1" applyFill="1" applyAlignment="1">
      <alignment horizontal="right" indent="1"/>
    </xf>
    <xf numFmtId="3" fontId="12" fillId="2" borderId="0" xfId="0" applyNumberFormat="1" applyFont="1" applyFill="1" applyAlignment="1">
      <alignment horizontal="right" indent="1"/>
    </xf>
    <xf numFmtId="165" fontId="12" fillId="2" borderId="0" xfId="0" applyNumberFormat="1" applyFont="1" applyFill="1" applyAlignment="1">
      <alignment horizontal="right" indent="1"/>
    </xf>
    <xf numFmtId="165" fontId="12" fillId="0" borderId="0" xfId="0" applyNumberFormat="1" applyFont="1" applyAlignment="1">
      <alignment horizontal="right" indent="1"/>
    </xf>
    <xf numFmtId="0" fontId="6" fillId="0" borderId="0" xfId="0" applyFont="1" applyAlignment="1">
      <alignment horizontal="left" indent="2"/>
    </xf>
    <xf numFmtId="3" fontId="12" fillId="0" borderId="0" xfId="0" applyNumberFormat="1" applyFont="1" applyAlignment="1">
      <alignment horizontal="right" indent="1"/>
    </xf>
    <xf numFmtId="3" fontId="12" fillId="0" borderId="13" xfId="0" applyNumberFormat="1" applyFont="1" applyBorder="1" applyAlignment="1">
      <alignment horizontal="right" indent="1"/>
    </xf>
    <xf numFmtId="164" fontId="12" fillId="0" borderId="0" xfId="0" applyNumberFormat="1" applyFont="1" applyAlignment="1">
      <alignment horizontal="right" indent="1"/>
    </xf>
    <xf numFmtId="0" fontId="6" fillId="0" borderId="0" xfId="0" applyFont="1" applyAlignment="1">
      <alignment horizontal="left" indent="3"/>
    </xf>
    <xf numFmtId="164" fontId="12" fillId="2" borderId="0" xfId="0" applyNumberFormat="1" applyFont="1" applyFill="1" applyAlignment="1">
      <alignment horizontal="right" indent="1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indent="1"/>
    </xf>
    <xf numFmtId="0" fontId="6" fillId="0" borderId="6" xfId="0" applyFont="1" applyBorder="1"/>
    <xf numFmtId="0" fontId="13" fillId="4" borderId="0" xfId="0" applyFont="1" applyFill="1"/>
    <xf numFmtId="0" fontId="12" fillId="4" borderId="0" xfId="0" applyFont="1" applyFill="1" applyAlignment="1">
      <alignment wrapText="1"/>
    </xf>
    <xf numFmtId="3" fontId="8" fillId="0" borderId="6" xfId="0" applyNumberFormat="1" applyFont="1" applyBorder="1" applyAlignment="1">
      <alignment wrapText="1"/>
    </xf>
    <xf numFmtId="164" fontId="6" fillId="0" borderId="6" xfId="4" applyNumberFormat="1" applyFont="1" applyBorder="1"/>
    <xf numFmtId="164" fontId="8" fillId="0" borderId="6" xfId="0" applyNumberFormat="1" applyFont="1" applyBorder="1" applyAlignment="1">
      <alignment wrapText="1"/>
    </xf>
    <xf numFmtId="0" fontId="7" fillId="0" borderId="7" xfId="0" applyFont="1" applyBorder="1" applyAlignment="1">
      <alignment vertical="center" wrapText="1"/>
    </xf>
    <xf numFmtId="166" fontId="7" fillId="0" borderId="8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17" fillId="0" borderId="0" xfId="1" quotePrefix="1" applyFont="1" applyFill="1"/>
    <xf numFmtId="3" fontId="12" fillId="0" borderId="0" xfId="0" applyNumberFormat="1" applyFont="1"/>
    <xf numFmtId="164" fontId="6" fillId="0" borderId="6" xfId="0" applyNumberFormat="1" applyFont="1" applyBorder="1"/>
    <xf numFmtId="3" fontId="6" fillId="0" borderId="0" xfId="0" applyNumberFormat="1" applyFont="1" applyAlignment="1">
      <alignment horizontal="center"/>
    </xf>
    <xf numFmtId="0" fontId="14" fillId="0" borderId="2" xfId="0" applyFont="1" applyBorder="1"/>
    <xf numFmtId="0" fontId="14" fillId="0" borderId="1" xfId="0" applyFont="1" applyBorder="1"/>
    <xf numFmtId="165" fontId="12" fillId="0" borderId="6" xfId="3" applyNumberFormat="1" applyFont="1" applyBorder="1" applyAlignment="1">
      <alignment horizontal="center" vertical="center"/>
    </xf>
    <xf numFmtId="3" fontId="6" fillId="0" borderId="0" xfId="0" quotePrefix="1" applyNumberFormat="1" applyFont="1" applyAlignment="1">
      <alignment horizontal="right"/>
    </xf>
    <xf numFmtId="0" fontId="6" fillId="0" borderId="0" xfId="0" applyFont="1" applyAlignment="1">
      <alignment wrapText="1"/>
    </xf>
    <xf numFmtId="165" fontId="6" fillId="0" borderId="0" xfId="0" quotePrefix="1" applyNumberFormat="1" applyFont="1" applyAlignment="1">
      <alignment horizontal="right" indent="3"/>
    </xf>
    <xf numFmtId="165" fontId="6" fillId="0" borderId="6" xfId="0" quotePrefix="1" applyNumberFormat="1" applyFont="1" applyBorder="1" applyAlignment="1">
      <alignment horizontal="right" indent="3"/>
    </xf>
    <xf numFmtId="0" fontId="7" fillId="0" borderId="25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8" fillId="0" borderId="5" xfId="0" applyFont="1" applyBorder="1"/>
    <xf numFmtId="0" fontId="6" fillId="0" borderId="5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3" fontId="12" fillId="0" borderId="32" xfId="0" applyNumberFormat="1" applyFont="1" applyBorder="1" applyAlignment="1">
      <alignment horizontal="right" vertical="center" indent="1"/>
    </xf>
    <xf numFmtId="3" fontId="12" fillId="0" borderId="33" xfId="0" applyNumberFormat="1" applyFont="1" applyBorder="1" applyAlignment="1">
      <alignment horizontal="right" vertical="center" indent="1"/>
    </xf>
    <xf numFmtId="3" fontId="12" fillId="0" borderId="34" xfId="0" applyNumberFormat="1" applyFont="1" applyBorder="1" applyAlignment="1">
      <alignment horizontal="right" vertical="center" indent="1"/>
    </xf>
    <xf numFmtId="165" fontId="12" fillId="0" borderId="0" xfId="0" applyNumberFormat="1" applyFont="1" applyAlignment="1">
      <alignment horizontal="right" vertical="center" indent="1"/>
    </xf>
    <xf numFmtId="3" fontId="12" fillId="2" borderId="32" xfId="0" applyNumberFormat="1" applyFont="1" applyFill="1" applyBorder="1" applyAlignment="1">
      <alignment horizontal="right" vertical="center" indent="1"/>
    </xf>
    <xf numFmtId="3" fontId="12" fillId="2" borderId="33" xfId="0" applyNumberFormat="1" applyFont="1" applyFill="1" applyBorder="1" applyAlignment="1">
      <alignment horizontal="right" vertical="center" indent="1"/>
    </xf>
    <xf numFmtId="3" fontId="12" fillId="2" borderId="34" xfId="0" applyNumberFormat="1" applyFont="1" applyFill="1" applyBorder="1" applyAlignment="1">
      <alignment horizontal="right" vertical="center" indent="1"/>
    </xf>
    <xf numFmtId="165" fontId="12" fillId="2" borderId="0" xfId="0" applyNumberFormat="1" applyFont="1" applyFill="1" applyAlignment="1">
      <alignment horizontal="right" vertical="center" indent="1"/>
    </xf>
    <xf numFmtId="3" fontId="13" fillId="4" borderId="32" xfId="0" applyNumberFormat="1" applyFont="1" applyFill="1" applyBorder="1" applyAlignment="1">
      <alignment horizontal="right" vertical="center" indent="1"/>
    </xf>
    <xf numFmtId="3" fontId="13" fillId="4" borderId="33" xfId="0" applyNumberFormat="1" applyFont="1" applyFill="1" applyBorder="1" applyAlignment="1">
      <alignment horizontal="right" vertical="center" indent="1"/>
    </xf>
    <xf numFmtId="3" fontId="13" fillId="4" borderId="34" xfId="0" applyNumberFormat="1" applyFont="1" applyFill="1" applyBorder="1" applyAlignment="1">
      <alignment horizontal="right" vertical="center" indent="1"/>
    </xf>
    <xf numFmtId="165" fontId="13" fillId="4" borderId="0" xfId="0" applyNumberFormat="1" applyFont="1" applyFill="1" applyAlignment="1">
      <alignment horizontal="right" vertical="center" indent="1"/>
    </xf>
    <xf numFmtId="3" fontId="12" fillId="2" borderId="33" xfId="0" applyNumberFormat="1" applyFont="1" applyFill="1" applyBorder="1" applyAlignment="1">
      <alignment horizontal="right" indent="1"/>
    </xf>
    <xf numFmtId="3" fontId="12" fillId="2" borderId="34" xfId="0" applyNumberFormat="1" applyFont="1" applyFill="1" applyBorder="1" applyAlignment="1">
      <alignment horizontal="right" indent="1"/>
    </xf>
    <xf numFmtId="3" fontId="12" fillId="2" borderId="32" xfId="0" applyNumberFormat="1" applyFont="1" applyFill="1" applyBorder="1" applyAlignment="1">
      <alignment horizontal="right" indent="1"/>
    </xf>
    <xf numFmtId="164" fontId="12" fillId="2" borderId="0" xfId="0" applyNumberFormat="1" applyFont="1" applyFill="1" applyAlignment="1">
      <alignment horizontal="right" vertical="center" indent="1"/>
    </xf>
    <xf numFmtId="164" fontId="12" fillId="4" borderId="0" xfId="0" applyNumberFormat="1" applyFont="1" applyFill="1" applyAlignment="1">
      <alignment horizontal="right" vertical="center" indent="1"/>
    </xf>
    <xf numFmtId="165" fontId="12" fillId="4" borderId="0" xfId="0" applyNumberFormat="1" applyFont="1" applyFill="1" applyAlignment="1">
      <alignment horizontal="right" vertical="center" indent="1"/>
    </xf>
    <xf numFmtId="3" fontId="8" fillId="0" borderId="29" xfId="0" applyNumberFormat="1" applyFont="1" applyBorder="1" applyAlignment="1">
      <alignment wrapText="1"/>
    </xf>
    <xf numFmtId="3" fontId="6" fillId="0" borderId="29" xfId="0" applyNumberFormat="1" applyFont="1" applyBorder="1"/>
    <xf numFmtId="3" fontId="8" fillId="0" borderId="29" xfId="0" applyNumberFormat="1" applyFont="1" applyBorder="1"/>
    <xf numFmtId="3" fontId="6" fillId="0" borderId="29" xfId="0" applyNumberFormat="1" applyFont="1" applyBorder="1" applyAlignment="1">
      <alignment wrapText="1"/>
    </xf>
    <xf numFmtId="165" fontId="12" fillId="0" borderId="0" xfId="3" applyNumberFormat="1" applyFont="1" applyAlignment="1">
      <alignment horizontal="center" vertical="center"/>
    </xf>
    <xf numFmtId="0" fontId="6" fillId="0" borderId="1" xfId="0" applyFont="1" applyBorder="1"/>
    <xf numFmtId="3" fontId="6" fillId="0" borderId="1" xfId="0" applyNumberFormat="1" applyFont="1" applyBorder="1"/>
    <xf numFmtId="165" fontId="6" fillId="0" borderId="1" xfId="0" applyNumberFormat="1" applyFont="1" applyBorder="1"/>
    <xf numFmtId="0" fontId="7" fillId="4" borderId="2" xfId="0" applyFont="1" applyFill="1" applyBorder="1"/>
    <xf numFmtId="165" fontId="6" fillId="0" borderId="6" xfId="0" applyNumberFormat="1" applyFont="1" applyBorder="1"/>
    <xf numFmtId="0" fontId="7" fillId="4" borderId="17" xfId="0" applyFont="1" applyFill="1" applyBorder="1"/>
    <xf numFmtId="0" fontId="7" fillId="4" borderId="35" xfId="0" applyFont="1" applyFill="1" applyBorder="1" applyAlignment="1">
      <alignment horizontal="center" vertical="center" wrapText="1"/>
    </xf>
    <xf numFmtId="17" fontId="7" fillId="4" borderId="35" xfId="0" applyNumberFormat="1" applyFont="1" applyFill="1" applyBorder="1" applyAlignment="1">
      <alignment horizontal="center" vertical="center"/>
    </xf>
    <xf numFmtId="17" fontId="7" fillId="4" borderId="39" xfId="0" applyNumberFormat="1" applyFont="1" applyFill="1" applyBorder="1" applyAlignment="1">
      <alignment horizontal="center" vertical="center"/>
    </xf>
    <xf numFmtId="17" fontId="7" fillId="4" borderId="40" xfId="0" applyNumberFormat="1" applyFont="1" applyFill="1" applyBorder="1" applyAlignment="1">
      <alignment horizontal="center" vertical="center"/>
    </xf>
    <xf numFmtId="0" fontId="6" fillId="4" borderId="41" xfId="0" applyFont="1" applyFill="1" applyBorder="1"/>
    <xf numFmtId="0" fontId="7" fillId="4" borderId="41" xfId="0" applyFont="1" applyFill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8" fillId="4" borderId="6" xfId="0" applyFont="1" applyFill="1" applyBorder="1" applyAlignment="1">
      <alignment horizontal="left"/>
    </xf>
    <xf numFmtId="3" fontId="8" fillId="4" borderId="6" xfId="0" applyNumberFormat="1" applyFont="1" applyFill="1" applyBorder="1" applyAlignment="1">
      <alignment horizontal="center"/>
    </xf>
    <xf numFmtId="0" fontId="7" fillId="0" borderId="45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4" borderId="41" xfId="0" applyFont="1" applyFill="1" applyBorder="1"/>
    <xf numFmtId="4" fontId="6" fillId="0" borderId="6" xfId="0" applyNumberFormat="1" applyFont="1" applyBorder="1"/>
    <xf numFmtId="4" fontId="6" fillId="0" borderId="0" xfId="0" applyNumberFormat="1" applyFont="1"/>
    <xf numFmtId="165" fontId="6" fillId="2" borderId="0" xfId="0" applyNumberFormat="1" applyFont="1" applyFill="1" applyAlignment="1">
      <alignment horizontal="right" indent="3"/>
    </xf>
    <xf numFmtId="165" fontId="6" fillId="2" borderId="6" xfId="0" applyNumberFormat="1" applyFont="1" applyFill="1" applyBorder="1" applyAlignment="1">
      <alignment horizontal="right" indent="3"/>
    </xf>
    <xf numFmtId="165" fontId="6" fillId="2" borderId="0" xfId="0" quotePrefix="1" applyNumberFormat="1" applyFont="1" applyFill="1" applyAlignment="1">
      <alignment horizontal="right" indent="3"/>
    </xf>
    <xf numFmtId="165" fontId="6" fillId="2" borderId="6" xfId="0" quotePrefix="1" applyNumberFormat="1" applyFont="1" applyFill="1" applyBorder="1" applyAlignment="1">
      <alignment horizontal="right" indent="3"/>
    </xf>
    <xf numFmtId="0" fontId="7" fillId="0" borderId="9" xfId="0" applyFont="1" applyBorder="1" applyAlignment="1">
      <alignment vertical="center" wrapText="1"/>
    </xf>
    <xf numFmtId="164" fontId="6" fillId="0" borderId="29" xfId="0" applyNumberFormat="1" applyFont="1" applyBorder="1" applyAlignment="1">
      <alignment horizontal="right"/>
    </xf>
    <xf numFmtId="164" fontId="6" fillId="0" borderId="6" xfId="0" applyNumberFormat="1" applyFont="1" applyBorder="1" applyAlignment="1">
      <alignment horizontal="right"/>
    </xf>
    <xf numFmtId="0" fontId="9" fillId="0" borderId="0" xfId="0" applyFont="1"/>
    <xf numFmtId="0" fontId="6" fillId="0" borderId="0" xfId="0" applyFont="1" applyAlignment="1">
      <alignment horizontal="left" vertical="center" wrapText="1"/>
    </xf>
    <xf numFmtId="3" fontId="6" fillId="0" borderId="31" xfId="0" applyNumberFormat="1" applyFont="1" applyBorder="1" applyAlignment="1">
      <alignment horizontal="right" vertical="center" wrapText="1" indent="1"/>
    </xf>
    <xf numFmtId="3" fontId="6" fillId="0" borderId="0" xfId="0" applyNumberFormat="1" applyFont="1" applyAlignment="1">
      <alignment horizontal="right" vertical="center" wrapText="1" indent="1"/>
    </xf>
    <xf numFmtId="0" fontId="6" fillId="0" borderId="6" xfId="0" applyFont="1" applyBorder="1" applyAlignment="1">
      <alignment horizontal="left" vertical="center" wrapText="1"/>
    </xf>
    <xf numFmtId="3" fontId="6" fillId="0" borderId="6" xfId="0" applyNumberFormat="1" applyFont="1" applyBorder="1" applyAlignment="1">
      <alignment horizontal="right" vertical="center" wrapText="1" inden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3" fontId="12" fillId="2" borderId="13" xfId="0" applyNumberFormat="1" applyFont="1" applyFill="1" applyBorder="1" applyAlignment="1">
      <alignment horizontal="right" indent="1"/>
    </xf>
    <xf numFmtId="0" fontId="8" fillId="4" borderId="12" xfId="0" applyFont="1" applyFill="1" applyBorder="1"/>
    <xf numFmtId="0" fontId="8" fillId="2" borderId="0" xfId="0" applyFont="1" applyFill="1" applyAlignment="1">
      <alignment horizontal="left" indent="1"/>
    </xf>
    <xf numFmtId="0" fontId="6" fillId="0" borderId="0" xfId="0" applyFont="1" applyAlignment="1">
      <alignment horizontal="left" indent="4"/>
    </xf>
    <xf numFmtId="0" fontId="8" fillId="0" borderId="0" xfId="0" applyFont="1" applyAlignment="1">
      <alignment horizontal="left" indent="1"/>
    </xf>
    <xf numFmtId="0" fontId="8" fillId="4" borderId="13" xfId="0" applyFont="1" applyFill="1" applyBorder="1" applyAlignment="1">
      <alignment horizontal="left"/>
    </xf>
    <xf numFmtId="0" fontId="6" fillId="0" borderId="0" xfId="0" applyFont="1" applyAlignment="1">
      <alignment horizontal="left" indent="5"/>
    </xf>
    <xf numFmtId="0" fontId="8" fillId="4" borderId="13" xfId="0" applyFont="1" applyFill="1" applyBorder="1"/>
    <xf numFmtId="0" fontId="15" fillId="2" borderId="0" xfId="0" applyFont="1" applyFill="1" applyAlignment="1">
      <alignment vertical="center"/>
    </xf>
    <xf numFmtId="0" fontId="8" fillId="4" borderId="13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7" fillId="0" borderId="49" xfId="0" applyFont="1" applyBorder="1" applyAlignment="1">
      <alignment horizontal="center" vertical="center" wrapText="1"/>
    </xf>
    <xf numFmtId="164" fontId="8" fillId="0" borderId="0" xfId="0" applyNumberFormat="1" applyFont="1" applyAlignment="1">
      <alignment wrapText="1"/>
    </xf>
    <xf numFmtId="164" fontId="8" fillId="0" borderId="26" xfId="0" applyNumberFormat="1" applyFont="1" applyBorder="1" applyAlignment="1">
      <alignment horizontal="right" wrapText="1"/>
    </xf>
    <xf numFmtId="164" fontId="6" fillId="0" borderId="26" xfId="0" applyNumberFormat="1" applyFont="1" applyBorder="1" applyAlignment="1">
      <alignment horizontal="right" wrapText="1"/>
    </xf>
    <xf numFmtId="164" fontId="6" fillId="0" borderId="26" xfId="0" quotePrefix="1" applyNumberFormat="1" applyFont="1" applyBorder="1" applyAlignment="1">
      <alignment horizontal="right" wrapText="1"/>
    </xf>
    <xf numFmtId="164" fontId="8" fillId="0" borderId="0" xfId="0" applyNumberFormat="1" applyFont="1"/>
    <xf numFmtId="164" fontId="6" fillId="0" borderId="26" xfId="0" applyNumberFormat="1" applyFont="1" applyBorder="1"/>
    <xf numFmtId="164" fontId="12" fillId="4" borderId="0" xfId="0" applyNumberFormat="1" applyFont="1" applyFill="1" applyAlignment="1">
      <alignment wrapText="1"/>
    </xf>
    <xf numFmtId="164" fontId="12" fillId="4" borderId="26" xfId="0" applyNumberFormat="1" applyFont="1" applyFill="1" applyBorder="1" applyAlignment="1">
      <alignment wrapText="1"/>
    </xf>
    <xf numFmtId="164" fontId="6" fillId="0" borderId="0" xfId="4" applyNumberFormat="1" applyFont="1" applyBorder="1" applyAlignment="1">
      <alignment horizontal="right" wrapText="1"/>
    </xf>
    <xf numFmtId="3" fontId="12" fillId="4" borderId="0" xfId="0" applyNumberFormat="1" applyFont="1" applyFill="1" applyAlignment="1">
      <alignment wrapText="1"/>
    </xf>
    <xf numFmtId="3" fontId="12" fillId="4" borderId="29" xfId="0" applyNumberFormat="1" applyFont="1" applyFill="1" applyBorder="1" applyAlignment="1">
      <alignment wrapText="1"/>
    </xf>
    <xf numFmtId="0" fontId="19" fillId="0" borderId="0" xfId="0" applyFont="1"/>
    <xf numFmtId="0" fontId="18" fillId="0" borderId="0" xfId="0" applyFont="1" applyAlignment="1">
      <alignment horizontal="center"/>
    </xf>
    <xf numFmtId="0" fontId="13" fillId="0" borderId="20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17" fontId="13" fillId="0" borderId="21" xfId="0" applyNumberFormat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17" fontId="13" fillId="0" borderId="23" xfId="0" quotePrefix="1" applyNumberFormat="1" applyFont="1" applyBorder="1" applyAlignment="1">
      <alignment horizontal="center" vertical="center" wrapText="1"/>
    </xf>
    <xf numFmtId="17" fontId="13" fillId="0" borderId="20" xfId="0" quotePrefix="1" applyNumberFormat="1" applyFont="1" applyBorder="1" applyAlignment="1">
      <alignment horizontal="center" vertical="center" wrapText="1"/>
    </xf>
    <xf numFmtId="17" fontId="13" fillId="0" borderId="20" xfId="0" applyNumberFormat="1" applyFont="1" applyBorder="1" applyAlignment="1">
      <alignment horizontal="center" vertical="center" wrapText="1"/>
    </xf>
    <xf numFmtId="0" fontId="13" fillId="4" borderId="0" xfId="0" applyFont="1" applyFill="1" applyAlignment="1">
      <alignment horizontal="left"/>
    </xf>
    <xf numFmtId="3" fontId="13" fillId="4" borderId="0" xfId="0" quotePrefix="1" applyNumberFormat="1" applyFont="1" applyFill="1" applyAlignment="1">
      <alignment horizontal="right"/>
    </xf>
    <xf numFmtId="165" fontId="13" fillId="4" borderId="0" xfId="0" quotePrefix="1" applyNumberFormat="1" applyFont="1" applyFill="1" applyAlignment="1">
      <alignment horizontal="right"/>
    </xf>
    <xf numFmtId="0" fontId="12" fillId="0" borderId="0" xfId="0" applyFont="1" applyAlignment="1">
      <alignment horizontal="left" indent="1"/>
    </xf>
    <xf numFmtId="3" fontId="12" fillId="0" borderId="0" xfId="0" quotePrefix="1" applyNumberFormat="1" applyFont="1" applyAlignment="1">
      <alignment horizontal="right"/>
    </xf>
    <xf numFmtId="165" fontId="12" fillId="0" borderId="0" xfId="0" quotePrefix="1" applyNumberFormat="1" applyFont="1" applyAlignment="1">
      <alignment horizontal="right"/>
    </xf>
    <xf numFmtId="0" fontId="12" fillId="0" borderId="0" xfId="0" applyFont="1" applyAlignment="1">
      <alignment horizontal="left" indent="2"/>
    </xf>
    <xf numFmtId="0" fontId="12" fillId="0" borderId="0" xfId="0" applyFont="1" applyAlignment="1">
      <alignment horizontal="left" indent="3"/>
    </xf>
    <xf numFmtId="0" fontId="13" fillId="5" borderId="47" xfId="0" applyFont="1" applyFill="1" applyBorder="1" applyAlignment="1">
      <alignment horizontal="left"/>
    </xf>
    <xf numFmtId="3" fontId="13" fillId="5" borderId="47" xfId="0" quotePrefix="1" applyNumberFormat="1" applyFont="1" applyFill="1" applyBorder="1" applyAlignment="1">
      <alignment horizontal="right"/>
    </xf>
    <xf numFmtId="165" fontId="13" fillId="5" borderId="47" xfId="0" quotePrefix="1" applyNumberFormat="1" applyFont="1" applyFill="1" applyBorder="1" applyAlignment="1">
      <alignment horizontal="right"/>
    </xf>
    <xf numFmtId="0" fontId="9" fillId="0" borderId="0" xfId="1" quotePrefix="1" applyFont="1" applyFill="1"/>
    <xf numFmtId="0" fontId="7" fillId="0" borderId="0" xfId="0" applyFont="1" applyAlignment="1">
      <alignment vertical="center" wrapText="1"/>
    </xf>
    <xf numFmtId="167" fontId="6" fillId="0" borderId="0" xfId="0" applyNumberFormat="1" applyFont="1" applyAlignment="1">
      <alignment horizontal="right"/>
    </xf>
    <xf numFmtId="3" fontId="12" fillId="0" borderId="55" xfId="0" applyNumberFormat="1" applyFont="1" applyBorder="1"/>
    <xf numFmtId="164" fontId="6" fillId="0" borderId="54" xfId="0" applyNumberFormat="1" applyFont="1" applyBorder="1"/>
    <xf numFmtId="1" fontId="14" fillId="0" borderId="0" xfId="0" applyNumberFormat="1" applyFont="1" applyAlignment="1">
      <alignment horizontal="center" vertical="center" wrapText="1"/>
    </xf>
    <xf numFmtId="0" fontId="7" fillId="0" borderId="56" xfId="0" applyFont="1" applyBorder="1" applyAlignment="1">
      <alignment horizontal="center" vertical="center" wrapText="1"/>
    </xf>
    <xf numFmtId="165" fontId="12" fillId="0" borderId="55" xfId="3" applyNumberFormat="1" applyFont="1" applyBorder="1" applyAlignment="1">
      <alignment horizontal="center" vertical="center"/>
    </xf>
    <xf numFmtId="165" fontId="12" fillId="0" borderId="54" xfId="3" applyNumberFormat="1" applyFont="1" applyBorder="1" applyAlignment="1">
      <alignment horizontal="center" vertical="center"/>
    </xf>
    <xf numFmtId="0" fontId="7" fillId="0" borderId="6" xfId="0" applyFont="1" applyBorder="1"/>
    <xf numFmtId="0" fontId="21" fillId="0" borderId="0" xfId="0" applyFont="1"/>
    <xf numFmtId="0" fontId="22" fillId="3" borderId="0" xfId="1" applyFont="1" applyFill="1" applyAlignment="1">
      <alignment horizontal="center" vertical="center"/>
    </xf>
    <xf numFmtId="0" fontId="23" fillId="0" borderId="0" xfId="0" applyFont="1"/>
    <xf numFmtId="0" fontId="24" fillId="0" borderId="0" xfId="0" applyFont="1"/>
    <xf numFmtId="0" fontId="24" fillId="0" borderId="1" xfId="0" applyFont="1" applyBorder="1"/>
    <xf numFmtId="165" fontId="21" fillId="0" borderId="1" xfId="0" applyNumberFormat="1" applyFont="1" applyBorder="1"/>
    <xf numFmtId="0" fontId="23" fillId="4" borderId="41" xfId="0" applyFont="1" applyFill="1" applyBorder="1"/>
    <xf numFmtId="165" fontId="21" fillId="0" borderId="0" xfId="0" applyNumberFormat="1" applyFont="1"/>
    <xf numFmtId="0" fontId="21" fillId="0" borderId="1" xfId="0" applyFont="1" applyBorder="1"/>
    <xf numFmtId="0" fontId="23" fillId="4" borderId="2" xfId="0" applyFont="1" applyFill="1" applyBorder="1"/>
    <xf numFmtId="0" fontId="23" fillId="4" borderId="2" xfId="0" applyFont="1" applyFill="1" applyBorder="1" applyAlignment="1">
      <alignment horizontal="center"/>
    </xf>
    <xf numFmtId="164" fontId="25" fillId="0" borderId="0" xfId="0" applyNumberFormat="1" applyFont="1" applyAlignment="1">
      <alignment horizontal="center"/>
    </xf>
    <xf numFmtId="164" fontId="21" fillId="0" borderId="0" xfId="0" applyNumberFormat="1" applyFont="1" applyAlignment="1">
      <alignment horizontal="center"/>
    </xf>
    <xf numFmtId="0" fontId="25" fillId="0" borderId="0" xfId="0" applyFont="1"/>
    <xf numFmtId="1" fontId="25" fillId="0" borderId="0" xfId="0" applyNumberFormat="1" applyFont="1" applyAlignment="1">
      <alignment horizontal="right"/>
    </xf>
    <xf numFmtId="1" fontId="25" fillId="0" borderId="0" xfId="0" applyNumberFormat="1" applyFont="1" applyAlignment="1">
      <alignment horizontal="center"/>
    </xf>
    <xf numFmtId="0" fontId="23" fillId="4" borderId="47" xfId="0" applyFont="1" applyFill="1" applyBorder="1"/>
    <xf numFmtId="1" fontId="23" fillId="4" borderId="47" xfId="0" applyNumberFormat="1" applyFont="1" applyFill="1" applyBorder="1" applyAlignment="1">
      <alignment horizontal="right"/>
    </xf>
    <xf numFmtId="4" fontId="21" fillId="0" borderId="0" xfId="0" applyNumberFormat="1" applyFont="1"/>
    <xf numFmtId="3" fontId="21" fillId="0" borderId="0" xfId="0" applyNumberFormat="1" applyFont="1"/>
    <xf numFmtId="0" fontId="23" fillId="0" borderId="0" xfId="0" applyFont="1" applyAlignment="1">
      <alignment horizontal="center"/>
    </xf>
    <xf numFmtId="0" fontId="23" fillId="0" borderId="42" xfId="0" applyFont="1" applyBorder="1" applyAlignment="1">
      <alignment horizontal="center" vertical="center" wrapText="1"/>
    </xf>
    <xf numFmtId="0" fontId="23" fillId="0" borderId="43" xfId="0" applyFont="1" applyBorder="1" applyAlignment="1">
      <alignment horizontal="center" vertical="center" wrapText="1"/>
    </xf>
    <xf numFmtId="0" fontId="23" fillId="0" borderId="4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left"/>
    </xf>
    <xf numFmtId="3" fontId="21" fillId="0" borderId="2" xfId="0" applyNumberFormat="1" applyFont="1" applyBorder="1"/>
    <xf numFmtId="0" fontId="21" fillId="0" borderId="0" xfId="0" applyFont="1" applyAlignment="1">
      <alignment horizontal="left"/>
    </xf>
    <xf numFmtId="0" fontId="24" fillId="4" borderId="6" xfId="0" applyFont="1" applyFill="1" applyBorder="1" applyAlignment="1">
      <alignment horizontal="left"/>
    </xf>
    <xf numFmtId="3" fontId="24" fillId="4" borderId="6" xfId="0" applyNumberFormat="1" applyFont="1" applyFill="1" applyBorder="1"/>
    <xf numFmtId="0" fontId="25" fillId="0" borderId="2" xfId="0" applyFont="1" applyBorder="1"/>
    <xf numFmtId="0" fontId="25" fillId="0" borderId="1" xfId="0" applyFont="1" applyBorder="1"/>
    <xf numFmtId="0" fontId="23" fillId="0" borderId="45" xfId="0" applyFont="1" applyBorder="1" applyAlignment="1">
      <alignment horizontal="center" vertical="center" wrapText="1"/>
    </xf>
    <xf numFmtId="0" fontId="23" fillId="0" borderId="46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6" fillId="4" borderId="2" xfId="0" applyFont="1" applyFill="1" applyBorder="1" applyAlignment="1">
      <alignment horizontal="left"/>
    </xf>
    <xf numFmtId="165" fontId="26" fillId="4" borderId="2" xfId="3" applyNumberFormat="1" applyFont="1" applyFill="1" applyBorder="1" applyAlignment="1">
      <alignment horizontal="center" vertical="center"/>
    </xf>
    <xf numFmtId="165" fontId="26" fillId="4" borderId="53" xfId="3" applyNumberFormat="1" applyFont="1" applyFill="1" applyBorder="1" applyAlignment="1">
      <alignment horizontal="center" vertical="center"/>
    </xf>
    <xf numFmtId="165" fontId="27" fillId="0" borderId="0" xfId="3" applyNumberFormat="1" applyFont="1" applyAlignment="1">
      <alignment horizontal="center" vertical="center"/>
    </xf>
    <xf numFmtId="165" fontId="27" fillId="0" borderId="55" xfId="3" applyNumberFormat="1" applyFont="1" applyBorder="1" applyAlignment="1">
      <alignment horizontal="center" vertical="center"/>
    </xf>
    <xf numFmtId="0" fontId="21" fillId="0" borderId="6" xfId="0" applyFont="1" applyBorder="1"/>
    <xf numFmtId="165" fontId="27" fillId="0" borderId="6" xfId="3" applyNumberFormat="1" applyFont="1" applyBorder="1" applyAlignment="1">
      <alignment horizontal="center" vertical="center"/>
    </xf>
    <xf numFmtId="165" fontId="27" fillId="0" borderId="54" xfId="3" applyNumberFormat="1" applyFont="1" applyBorder="1" applyAlignment="1">
      <alignment horizontal="center" vertical="center"/>
    </xf>
    <xf numFmtId="0" fontId="23" fillId="0" borderId="0" xfId="0" applyFont="1" applyAlignment="1">
      <alignment horizontal="left"/>
    </xf>
    <xf numFmtId="0" fontId="23" fillId="0" borderId="1" xfId="0" applyFont="1" applyBorder="1" applyAlignment="1">
      <alignment horizontal="center"/>
    </xf>
    <xf numFmtId="0" fontId="23" fillId="4" borderId="41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/>
    </xf>
    <xf numFmtId="0" fontId="21" fillId="0" borderId="0" xfId="0" applyFont="1" applyAlignment="1">
      <alignment horizontal="center"/>
    </xf>
    <xf numFmtId="3" fontId="21" fillId="0" borderId="1" xfId="0" applyNumberFormat="1" applyFont="1" applyBorder="1"/>
    <xf numFmtId="0" fontId="25" fillId="0" borderId="0" xfId="0" applyFont="1" applyAlignment="1">
      <alignment horizontal="center"/>
    </xf>
    <xf numFmtId="164" fontId="21" fillId="0" borderId="0" xfId="0" applyNumberFormat="1" applyFont="1"/>
    <xf numFmtId="0" fontId="21" fillId="0" borderId="37" xfId="0" applyFont="1" applyBorder="1"/>
    <xf numFmtId="10" fontId="21" fillId="0" borderId="0" xfId="0" applyNumberFormat="1" applyFont="1"/>
    <xf numFmtId="10" fontId="21" fillId="0" borderId="0" xfId="4" applyNumberFormat="1" applyFont="1"/>
    <xf numFmtId="0" fontId="20" fillId="0" borderId="0" xfId="1" quotePrefix="1" applyFont="1" applyFill="1"/>
    <xf numFmtId="0" fontId="8" fillId="0" borderId="13" xfId="0" applyFont="1" applyBorder="1"/>
    <xf numFmtId="3" fontId="13" fillId="0" borderId="33" xfId="0" applyNumberFormat="1" applyFont="1" applyBorder="1" applyAlignment="1">
      <alignment horizontal="right" vertical="center" indent="1"/>
    </xf>
    <xf numFmtId="3" fontId="13" fillId="0" borderId="34" xfId="0" applyNumberFormat="1" applyFont="1" applyBorder="1" applyAlignment="1">
      <alignment horizontal="right" vertical="center" indent="1"/>
    </xf>
    <xf numFmtId="3" fontId="13" fillId="0" borderId="32" xfId="0" applyNumberFormat="1" applyFont="1" applyBorder="1" applyAlignment="1">
      <alignment horizontal="right" vertical="center" indent="1"/>
    </xf>
    <xf numFmtId="165" fontId="13" fillId="0" borderId="0" xfId="0" applyNumberFormat="1" applyFont="1" applyAlignment="1">
      <alignment horizontal="right" vertical="center" indent="1"/>
    </xf>
    <xf numFmtId="0" fontId="6" fillId="0" borderId="13" xfId="0" applyFont="1" applyBorder="1" applyAlignment="1">
      <alignment horizontal="left" indent="1"/>
    </xf>
    <xf numFmtId="0" fontId="6" fillId="2" borderId="13" xfId="0" applyFont="1" applyFill="1" applyBorder="1" applyAlignment="1">
      <alignment horizontal="left" indent="1"/>
    </xf>
    <xf numFmtId="3" fontId="6" fillId="0" borderId="0" xfId="0" applyNumberFormat="1" applyFont="1" applyAlignment="1">
      <alignment horizontal="right" wrapText="1"/>
    </xf>
    <xf numFmtId="3" fontId="8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6" fillId="0" borderId="29" xfId="0" applyNumberFormat="1" applyFont="1" applyBorder="1" applyAlignment="1">
      <alignment horizontal="right"/>
    </xf>
    <xf numFmtId="3" fontId="6" fillId="0" borderId="29" xfId="0" applyNumberFormat="1" applyFont="1" applyBorder="1" applyAlignment="1">
      <alignment horizontal="right" wrapText="1"/>
    </xf>
    <xf numFmtId="164" fontId="6" fillId="0" borderId="0" xfId="4" applyNumberFormat="1" applyFont="1" applyBorder="1" applyAlignment="1">
      <alignment horizontal="right"/>
    </xf>
    <xf numFmtId="3" fontId="8" fillId="0" borderId="0" xfId="0" applyNumberFormat="1" applyFont="1" applyAlignment="1">
      <alignment horizontal="right" wrapText="1"/>
    </xf>
    <xf numFmtId="3" fontId="8" fillId="0" borderId="29" xfId="0" applyNumberFormat="1" applyFont="1" applyBorder="1" applyAlignment="1">
      <alignment horizontal="right" wrapText="1"/>
    </xf>
    <xf numFmtId="3" fontId="8" fillId="0" borderId="29" xfId="0" applyNumberFormat="1" applyFont="1" applyBorder="1" applyAlignment="1">
      <alignment horizontal="right"/>
    </xf>
    <xf numFmtId="3" fontId="6" fillId="0" borderId="26" xfId="0" applyNumberFormat="1" applyFont="1" applyBorder="1" applyAlignment="1">
      <alignment horizontal="right" wrapText="1"/>
    </xf>
    <xf numFmtId="0" fontId="6" fillId="0" borderId="47" xfId="0" applyFont="1" applyBorder="1" applyAlignment="1">
      <alignment horizontal="left"/>
    </xf>
    <xf numFmtId="168" fontId="21" fillId="0" borderId="0" xfId="4" applyNumberFormat="1" applyFont="1"/>
    <xf numFmtId="168" fontId="21" fillId="0" borderId="47" xfId="4" applyNumberFormat="1" applyFont="1" applyBorder="1"/>
    <xf numFmtId="0" fontId="6" fillId="0" borderId="0" xfId="0" applyFont="1" applyAlignment="1">
      <alignment vertical="top"/>
    </xf>
    <xf numFmtId="0" fontId="25" fillId="0" borderId="47" xfId="0" applyFont="1" applyBorder="1" applyAlignment="1">
      <alignment horizontal="center"/>
    </xf>
    <xf numFmtId="164" fontId="25" fillId="0" borderId="0" xfId="0" applyNumberFormat="1" applyFont="1"/>
    <xf numFmtId="164" fontId="25" fillId="0" borderId="47" xfId="0" applyNumberFormat="1" applyFont="1" applyBorder="1"/>
    <xf numFmtId="164" fontId="21" fillId="0" borderId="55" xfId="0" applyNumberFormat="1" applyFont="1" applyBorder="1"/>
    <xf numFmtId="164" fontId="21" fillId="0" borderId="57" xfId="0" applyNumberFormat="1" applyFont="1" applyBorder="1"/>
    <xf numFmtId="164" fontId="21" fillId="0" borderId="47" xfId="0" applyNumberFormat="1" applyFont="1" applyBorder="1"/>
    <xf numFmtId="3" fontId="6" fillId="0" borderId="47" xfId="0" applyNumberFormat="1" applyFont="1" applyBorder="1" applyAlignment="1">
      <alignment horizontal="left"/>
    </xf>
    <xf numFmtId="168" fontId="6" fillId="0" borderId="0" xfId="4" applyNumberFormat="1" applyFont="1" applyAlignment="1">
      <alignment horizontal="right" indent="2"/>
    </xf>
    <xf numFmtId="168" fontId="6" fillId="0" borderId="47" xfId="4" applyNumberFormat="1" applyFont="1" applyBorder="1" applyAlignment="1">
      <alignment horizontal="right" indent="2"/>
    </xf>
    <xf numFmtId="168" fontId="0" fillId="0" borderId="0" xfId="0" applyNumberFormat="1"/>
    <xf numFmtId="164" fontId="6" fillId="0" borderId="0" xfId="4" applyNumberFormat="1" applyFont="1" applyAlignment="1">
      <alignment horizontal="right" indent="2"/>
    </xf>
    <xf numFmtId="164" fontId="6" fillId="0" borderId="47" xfId="4" applyNumberFormat="1" applyFont="1" applyBorder="1" applyAlignment="1">
      <alignment horizontal="right" indent="2"/>
    </xf>
    <xf numFmtId="164" fontId="0" fillId="0" borderId="0" xfId="0" applyNumberFormat="1"/>
    <xf numFmtId="168" fontId="0" fillId="0" borderId="0" xfId="4" applyNumberFormat="1" applyFont="1"/>
    <xf numFmtId="1" fontId="6" fillId="0" borderId="0" xfId="4" applyNumberFormat="1" applyFont="1" applyAlignment="1">
      <alignment horizontal="right" indent="2"/>
    </xf>
    <xf numFmtId="169" fontId="6" fillId="0" borderId="0" xfId="4" applyNumberFormat="1" applyFont="1" applyAlignment="1">
      <alignment horizontal="right" indent="2"/>
    </xf>
    <xf numFmtId="1" fontId="6" fillId="0" borderId="47" xfId="4" applyNumberFormat="1" applyFont="1" applyBorder="1" applyAlignment="1">
      <alignment horizontal="right" indent="2"/>
    </xf>
    <xf numFmtId="3" fontId="6" fillId="0" borderId="0" xfId="4" applyNumberFormat="1" applyFont="1" applyAlignment="1">
      <alignment horizontal="right" indent="2"/>
    </xf>
    <xf numFmtId="3" fontId="6" fillId="0" borderId="47" xfId="4" applyNumberFormat="1" applyFont="1" applyBorder="1" applyAlignment="1">
      <alignment horizontal="right" indent="2"/>
    </xf>
    <xf numFmtId="3" fontId="0" fillId="0" borderId="0" xfId="0" applyNumberFormat="1"/>
    <xf numFmtId="165" fontId="0" fillId="0" borderId="0" xfId="0" applyNumberFormat="1"/>
    <xf numFmtId="3" fontId="6" fillId="0" borderId="0" xfId="0" applyNumberFormat="1" applyFont="1" applyAlignment="1">
      <alignment horizontal="right" indent="2"/>
    </xf>
    <xf numFmtId="3" fontId="6" fillId="0" borderId="6" xfId="0" applyNumberFormat="1" applyFont="1" applyBorder="1" applyAlignment="1">
      <alignment horizontal="right" indent="2"/>
    </xf>
    <xf numFmtId="164" fontId="6" fillId="0" borderId="0" xfId="0" quotePrefix="1" applyNumberFormat="1" applyFont="1" applyAlignment="1">
      <alignment horizontal="right" indent="2"/>
    </xf>
    <xf numFmtId="164" fontId="6" fillId="0" borderId="6" xfId="0" quotePrefix="1" applyNumberFormat="1" applyFont="1" applyBorder="1" applyAlignment="1">
      <alignment horizontal="right" indent="2"/>
    </xf>
    <xf numFmtId="164" fontId="23" fillId="0" borderId="0" xfId="0" applyNumberFormat="1" applyFont="1"/>
    <xf numFmtId="0" fontId="14" fillId="0" borderId="47" xfId="0" applyFont="1" applyBorder="1"/>
    <xf numFmtId="168" fontId="25" fillId="0" borderId="0" xfId="4" applyNumberFormat="1" applyFont="1" applyAlignment="1">
      <alignment horizontal="right"/>
    </xf>
    <xf numFmtId="168" fontId="14" fillId="0" borderId="47" xfId="4" applyNumberFormat="1" applyFont="1" applyFill="1" applyBorder="1" applyAlignment="1">
      <alignment horizontal="right"/>
    </xf>
    <xf numFmtId="168" fontId="25" fillId="0" borderId="0" xfId="4" applyNumberFormat="1" applyFont="1" applyAlignment="1">
      <alignment horizontal="center"/>
    </xf>
    <xf numFmtId="168" fontId="6" fillId="0" borderId="0" xfId="4" applyNumberFormat="1" applyFont="1"/>
    <xf numFmtId="168" fontId="6" fillId="0" borderId="6" xfId="4" applyNumberFormat="1" applyFont="1" applyBorder="1"/>
    <xf numFmtId="164" fontId="6" fillId="0" borderId="6" xfId="4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/>
    </xf>
    <xf numFmtId="0" fontId="28" fillId="0" borderId="0" xfId="0" applyFont="1"/>
    <xf numFmtId="0" fontId="8" fillId="4" borderId="41" xfId="0" applyFont="1" applyFill="1" applyBorder="1"/>
    <xf numFmtId="0" fontId="6" fillId="6" borderId="61" xfId="0" applyFont="1" applyFill="1" applyBorder="1"/>
    <xf numFmtId="1" fontId="6" fillId="6" borderId="61" xfId="0" applyNumberFormat="1" applyFont="1" applyFill="1" applyBorder="1"/>
    <xf numFmtId="0" fontId="8" fillId="0" borderId="62" xfId="0" applyFont="1" applyBorder="1"/>
    <xf numFmtId="1" fontId="8" fillId="0" borderId="62" xfId="0" applyNumberFormat="1" applyFont="1" applyBorder="1"/>
    <xf numFmtId="3" fontId="13" fillId="7" borderId="58" xfId="0" applyNumberFormat="1" applyFont="1" applyFill="1" applyBorder="1" applyAlignment="1">
      <alignment horizontal="left" vertical="center" indent="1"/>
    </xf>
    <xf numFmtId="165" fontId="13" fillId="7" borderId="58" xfId="0" applyNumberFormat="1" applyFont="1" applyFill="1" applyBorder="1" applyAlignment="1">
      <alignment horizontal="right" vertical="center" indent="2"/>
    </xf>
    <xf numFmtId="3" fontId="13" fillId="0" borderId="63" xfId="0" applyNumberFormat="1" applyFont="1" applyBorder="1" applyAlignment="1">
      <alignment horizontal="left"/>
    </xf>
    <xf numFmtId="165" fontId="13" fillId="2" borderId="63" xfId="0" applyNumberFormat="1" applyFont="1" applyFill="1" applyBorder="1" applyAlignment="1">
      <alignment horizontal="right" indent="2"/>
    </xf>
    <xf numFmtId="3" fontId="12" fillId="2" borderId="64" xfId="0" applyNumberFormat="1" applyFont="1" applyFill="1" applyBorder="1" applyAlignment="1">
      <alignment horizontal="left" indent="1"/>
    </xf>
    <xf numFmtId="164" fontId="12" fillId="0" borderId="64" xfId="0" applyNumberFormat="1" applyFont="1" applyBorder="1" applyAlignment="1">
      <alignment horizontal="right" indent="2"/>
    </xf>
    <xf numFmtId="3" fontId="12" fillId="0" borderId="64" xfId="0" applyNumberFormat="1" applyFont="1" applyBorder="1" applyAlignment="1">
      <alignment horizontal="left" indent="1"/>
    </xf>
    <xf numFmtId="3" fontId="13" fillId="0" borderId="64" xfId="0" applyNumberFormat="1" applyFont="1" applyBorder="1" applyAlignment="1">
      <alignment horizontal="left"/>
    </xf>
    <xf numFmtId="164" fontId="13" fillId="0" borderId="64" xfId="0" applyNumberFormat="1" applyFont="1" applyBorder="1" applyAlignment="1">
      <alignment horizontal="right" indent="2"/>
    </xf>
    <xf numFmtId="3" fontId="12" fillId="2" borderId="65" xfId="0" applyNumberFormat="1" applyFont="1" applyFill="1" applyBorder="1" applyAlignment="1">
      <alignment horizontal="left" indent="1"/>
    </xf>
    <xf numFmtId="164" fontId="12" fillId="0" borderId="65" xfId="0" applyNumberFormat="1" applyFont="1" applyBorder="1" applyAlignment="1">
      <alignment horizontal="right" indent="2"/>
    </xf>
    <xf numFmtId="0" fontId="11" fillId="0" borderId="0" xfId="0" applyFont="1" applyAlignment="1">
      <alignment horizontal="left" vertical="center" wrapText="1" indent="1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left" vertical="center" wrapText="1" indent="1"/>
    </xf>
    <xf numFmtId="0" fontId="8" fillId="0" borderId="41" xfId="0" applyFont="1" applyBorder="1"/>
    <xf numFmtId="0" fontId="8" fillId="4" borderId="0" xfId="0" applyFont="1" applyFill="1"/>
    <xf numFmtId="0" fontId="6" fillId="4" borderId="0" xfId="0" applyFont="1" applyFill="1"/>
    <xf numFmtId="0" fontId="8" fillId="8" borderId="41" xfId="0" applyFont="1" applyFill="1" applyBorder="1" applyAlignment="1">
      <alignment horizontal="left" indent="1"/>
    </xf>
    <xf numFmtId="3" fontId="8" fillId="8" borderId="41" xfId="0" applyNumberFormat="1" applyFont="1" applyFill="1" applyBorder="1"/>
    <xf numFmtId="168" fontId="8" fillId="0" borderId="0" xfId="4" applyNumberFormat="1" applyFont="1" applyFill="1" applyBorder="1" applyAlignment="1">
      <alignment vertical="center"/>
    </xf>
    <xf numFmtId="3" fontId="11" fillId="0" borderId="0" xfId="0" applyNumberFormat="1" applyFont="1"/>
    <xf numFmtId="3" fontId="6" fillId="0" borderId="0" xfId="0" applyNumberFormat="1" applyFont="1" applyAlignment="1">
      <alignment vertical="center"/>
    </xf>
    <xf numFmtId="0" fontId="6" fillId="0" borderId="47" xfId="0" applyFont="1" applyBorder="1"/>
    <xf numFmtId="0" fontId="10" fillId="0" borderId="0" xfId="0" applyFont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164" fontId="23" fillId="0" borderId="0" xfId="0" applyNumberFormat="1" applyFont="1" applyAlignment="1">
      <alignment horizontal="center"/>
    </xf>
    <xf numFmtId="0" fontId="21" fillId="0" borderId="37" xfId="0" applyFont="1" applyBorder="1" applyAlignment="1">
      <alignment horizontal="left" wrapText="1"/>
    </xf>
    <xf numFmtId="0" fontId="6" fillId="0" borderId="37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center"/>
    </xf>
    <xf numFmtId="0" fontId="6" fillId="0" borderId="37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4" borderId="38" xfId="0" applyFont="1" applyFill="1" applyBorder="1" applyAlignment="1">
      <alignment horizontal="center" vertical="center"/>
    </xf>
    <xf numFmtId="0" fontId="7" fillId="0" borderId="44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6" fillId="0" borderId="60" xfId="0" applyFont="1" applyBorder="1" applyAlignment="1">
      <alignment horizontal="left" vertical="top" wrapText="1"/>
    </xf>
    <xf numFmtId="0" fontId="23" fillId="0" borderId="0" xfId="0" applyFont="1" applyAlignment="1">
      <alignment horizontal="center"/>
    </xf>
    <xf numFmtId="0" fontId="21" fillId="0" borderId="0" xfId="0" applyFont="1" applyAlignment="1">
      <alignment horizontal="left" wrapText="1"/>
    </xf>
    <xf numFmtId="0" fontId="23" fillId="0" borderId="44" xfId="0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center" vertical="center" wrapText="1"/>
    </xf>
    <xf numFmtId="0" fontId="23" fillId="4" borderId="53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left" wrapText="1"/>
    </xf>
    <xf numFmtId="0" fontId="7" fillId="0" borderId="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166" fontId="7" fillId="0" borderId="48" xfId="0" quotePrefix="1" applyNumberFormat="1" applyFont="1" applyBorder="1" applyAlignment="1">
      <alignment horizontal="center" vertical="center" wrapText="1"/>
    </xf>
    <xf numFmtId="166" fontId="7" fillId="0" borderId="58" xfId="0" quotePrefix="1" applyNumberFormat="1" applyFont="1" applyBorder="1" applyAlignment="1">
      <alignment horizontal="center" vertical="center" wrapText="1"/>
    </xf>
    <xf numFmtId="166" fontId="7" fillId="0" borderId="59" xfId="0" quotePrefix="1" applyNumberFormat="1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7" fillId="0" borderId="18" xfId="0" applyFont="1" applyBorder="1" applyAlignment="1">
      <alignment horizontal="center"/>
    </xf>
    <xf numFmtId="0" fontId="13" fillId="0" borderId="50" xfId="0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 wrapText="1"/>
    </xf>
    <xf numFmtId="0" fontId="13" fillId="0" borderId="52" xfId="0" applyFont="1" applyBorder="1" applyAlignment="1">
      <alignment horizontal="center" vertical="center" wrapText="1"/>
    </xf>
  </cellXfs>
  <cellStyles count="8">
    <cellStyle name="Hiperligação" xfId="1" builtinId="8"/>
    <cellStyle name="Hiperligação 4" xfId="6" xr:uid="{00000000-0005-0000-0000-000001000000}"/>
    <cellStyle name="Normal" xfId="0" builtinId="0"/>
    <cellStyle name="Normal 2 10" xfId="7" xr:uid="{00000000-0005-0000-0000-000003000000}"/>
    <cellStyle name="Normal 2 2 2" xfId="3" xr:uid="{00000000-0005-0000-0000-000004000000}"/>
    <cellStyle name="Normal 3" xfId="2" xr:uid="{00000000-0005-0000-0000-000005000000}"/>
    <cellStyle name="Percentagem" xfId="4" builtinId="5"/>
    <cellStyle name="Percentagem 2" xfId="5" xr:uid="{00000000-0005-0000-0000-000007000000}"/>
  </cellStyles>
  <dxfs count="0"/>
  <tableStyles count="0" defaultTableStyle="TableStyleMedium2" defaultPivotStyle="PivotStyleLight16"/>
  <colors>
    <mruColors>
      <color rgb="FFE5F2FF"/>
      <color rgb="FFD1E8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2159000</xdr:colOff>
      <xdr:row>0</xdr:row>
      <xdr:rowOff>25401</xdr:rowOff>
    </xdr:from>
    <xdr:to>
      <xdr:col>1</xdr:col>
      <xdr:colOff>4974167</xdr:colOff>
      <xdr:row>3</xdr:row>
      <xdr:rowOff>194795</xdr:rowOff>
    </xdr:to>
    <xdr:pic>
      <xdr:nvPicPr>
        <xdr:cNvPr id="3" name="Imagem 4">
          <a:extLst>
            <a:ext uri="{FF2B5EF4-FFF2-40B4-BE49-F238E27FC236}">
              <a16:creationId xmlns:a16="http://schemas.microsoft.com/office/drawing/2014/main" id="{76715A64-4D57-49EB-B0F2-AFDEE0DAD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3000" y="25401"/>
          <a:ext cx="2815167" cy="931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CFP/CP/CGA/Relat&#243;rios/2023/cfp-rel-06-2024-ds_AS.xlsx" TargetMode="External"/><Relationship Id="rId1" Type="http://schemas.openxmlformats.org/officeDocument/2006/relationships/externalLinkPath" Target="/CFP/CP/CGA/Relat&#243;rios/2023/cfp-rel-06-2024-ds_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Índice"/>
    </sheetNames>
    <sheetDataSet>
      <sheetData sheetId="0">
        <row r="10">
          <cell r="B10" t="str">
            <v>Gráfico 1 –  Variação homóloga acumulada da receita da Segurança Social sem FSE e FEAC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CFP">
      <a:dk1>
        <a:sysClr val="windowText" lastClr="000000"/>
      </a:dk1>
      <a:lt1>
        <a:sysClr val="window" lastClr="FFFFFF"/>
      </a:lt1>
      <a:dk2>
        <a:srgbClr val="7F7F7F"/>
      </a:dk2>
      <a:lt2>
        <a:srgbClr val="9D2B17"/>
      </a:lt2>
      <a:accent1>
        <a:srgbClr val="682C1D"/>
      </a:accent1>
      <a:accent2>
        <a:srgbClr val="9D2B17"/>
      </a:accent2>
      <a:accent3>
        <a:srgbClr val="C4A89F"/>
      </a:accent3>
      <a:accent4>
        <a:srgbClr val="727271"/>
      </a:accent4>
      <a:accent5>
        <a:srgbClr val="B2B3B3"/>
      </a:accent5>
      <a:accent6>
        <a:srgbClr val="FFFFFF"/>
      </a:accent6>
      <a:hlink>
        <a:srgbClr val="9D2B17"/>
      </a:hlink>
      <a:folHlink>
        <a:srgbClr val="9D2B17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60"/>
  <sheetViews>
    <sheetView showGridLines="0" tabSelected="1" zoomScale="90" zoomScaleNormal="90" workbookViewId="0"/>
  </sheetViews>
  <sheetFormatPr defaultColWidth="9.140625" defaultRowHeight="13.5" x14ac:dyDescent="0.25"/>
  <cols>
    <col min="1" max="1" width="3.7109375" style="1" customWidth="1"/>
    <col min="2" max="2" width="130.42578125" style="1" bestFit="1" customWidth="1"/>
    <col min="3" max="3" width="9.42578125" style="1" customWidth="1"/>
    <col min="4" max="16384" width="9.140625" style="1"/>
  </cols>
  <sheetData>
    <row r="1" spans="2:4" ht="20.100000000000001" customHeight="1" x14ac:dyDescent="0.25">
      <c r="B1" s="332"/>
      <c r="C1" s="332"/>
    </row>
    <row r="2" spans="2:4" ht="20.100000000000001" customHeight="1" x14ac:dyDescent="0.25">
      <c r="B2" s="332"/>
      <c r="C2" s="332"/>
    </row>
    <row r="3" spans="2:4" ht="20.100000000000001" customHeight="1" x14ac:dyDescent="0.25">
      <c r="B3" s="332"/>
      <c r="C3" s="332"/>
    </row>
    <row r="4" spans="2:4" ht="20.100000000000001" customHeight="1" x14ac:dyDescent="0.25">
      <c r="B4" s="332"/>
      <c r="C4" s="332"/>
    </row>
    <row r="5" spans="2:4" ht="20.100000000000001" customHeight="1" x14ac:dyDescent="0.25">
      <c r="B5" s="332"/>
      <c r="C5" s="332"/>
    </row>
    <row r="6" spans="2:4" ht="20.100000000000001" customHeight="1" x14ac:dyDescent="0.25">
      <c r="B6" s="332"/>
      <c r="C6" s="332"/>
    </row>
    <row r="7" spans="2:4" ht="20.100000000000001" customHeight="1" x14ac:dyDescent="0.3">
      <c r="B7" s="163" t="s">
        <v>274</v>
      </c>
      <c r="C7" s="163"/>
      <c r="D7" s="163"/>
    </row>
    <row r="8" spans="2:4" ht="20.100000000000001" customHeight="1" x14ac:dyDescent="0.25">
      <c r="B8" s="332"/>
      <c r="C8" s="332"/>
    </row>
    <row r="9" spans="2:4" ht="20.100000000000001" customHeight="1" x14ac:dyDescent="0.35">
      <c r="B9" s="162" t="s">
        <v>0</v>
      </c>
      <c r="C9" s="4"/>
    </row>
    <row r="10" spans="2:4" ht="20.100000000000001" customHeight="1" x14ac:dyDescent="0.35">
      <c r="B10" s="246" t="s">
        <v>228</v>
      </c>
      <c r="C10" s="4"/>
    </row>
    <row r="11" spans="2:4" ht="20.100000000000001" customHeight="1" x14ac:dyDescent="0.35">
      <c r="B11" s="246" t="s">
        <v>260</v>
      </c>
      <c r="C11" s="4"/>
    </row>
    <row r="12" spans="2:4" ht="20.100000000000001" customHeight="1" x14ac:dyDescent="0.35">
      <c r="B12" s="246" t="s">
        <v>261</v>
      </c>
      <c r="C12" s="4"/>
    </row>
    <row r="13" spans="2:4" ht="20.100000000000001" customHeight="1" x14ac:dyDescent="0.35">
      <c r="B13" s="246" t="s">
        <v>262</v>
      </c>
      <c r="C13" s="4"/>
    </row>
    <row r="14" spans="2:4" ht="20.100000000000001" customHeight="1" x14ac:dyDescent="0.35">
      <c r="B14" s="246" t="s">
        <v>263</v>
      </c>
      <c r="C14" s="4"/>
    </row>
    <row r="15" spans="2:4" ht="20.100000000000001" customHeight="1" x14ac:dyDescent="0.35">
      <c r="B15" s="246" t="s">
        <v>264</v>
      </c>
      <c r="C15" s="4"/>
    </row>
    <row r="16" spans="2:4" ht="20.100000000000001" customHeight="1" x14ac:dyDescent="0.35">
      <c r="B16" s="246" t="s">
        <v>265</v>
      </c>
      <c r="C16" s="4"/>
    </row>
    <row r="17" spans="2:3" ht="20.100000000000001" customHeight="1" x14ac:dyDescent="0.35">
      <c r="B17" s="246" t="s">
        <v>266</v>
      </c>
      <c r="C17" s="4"/>
    </row>
    <row r="18" spans="2:3" ht="20.100000000000001" customHeight="1" x14ac:dyDescent="0.35">
      <c r="B18" s="246" t="s">
        <v>267</v>
      </c>
      <c r="C18" s="4"/>
    </row>
    <row r="19" spans="2:3" ht="20.100000000000001" customHeight="1" x14ac:dyDescent="0.35">
      <c r="B19" s="246" t="s">
        <v>268</v>
      </c>
      <c r="C19" s="4"/>
    </row>
    <row r="20" spans="2:3" ht="20.100000000000001" customHeight="1" x14ac:dyDescent="0.35">
      <c r="B20" s="246" t="s">
        <v>269</v>
      </c>
      <c r="C20" s="4"/>
    </row>
    <row r="21" spans="2:3" ht="20.100000000000001" customHeight="1" x14ac:dyDescent="0.35">
      <c r="B21" s="246" t="s">
        <v>270</v>
      </c>
      <c r="C21" s="62"/>
    </row>
    <row r="22" spans="2:3" ht="20.100000000000001" customHeight="1" x14ac:dyDescent="0.35">
      <c r="B22" s="246" t="s">
        <v>271</v>
      </c>
      <c r="C22" s="62"/>
    </row>
    <row r="23" spans="2:3" ht="20.100000000000001" customHeight="1" x14ac:dyDescent="0.35">
      <c r="B23" s="246" t="s">
        <v>272</v>
      </c>
      <c r="C23" s="62"/>
    </row>
    <row r="24" spans="2:3" ht="20.100000000000001" customHeight="1" x14ac:dyDescent="0.35">
      <c r="B24" s="246" t="s">
        <v>273</v>
      </c>
      <c r="C24" s="62"/>
    </row>
    <row r="25" spans="2:3" ht="20.100000000000001" customHeight="1" x14ac:dyDescent="0.35">
      <c r="B25" s="246" t="s">
        <v>302</v>
      </c>
      <c r="C25" s="62"/>
    </row>
    <row r="26" spans="2:3" ht="20.100000000000001" customHeight="1" x14ac:dyDescent="0.35">
      <c r="B26" s="246" t="s">
        <v>303</v>
      </c>
      <c r="C26" s="4"/>
    </row>
    <row r="27" spans="2:3" ht="20.100000000000001" customHeight="1" x14ac:dyDescent="0.35">
      <c r="B27" s="246" t="s">
        <v>304</v>
      </c>
      <c r="C27" s="4"/>
    </row>
    <row r="28" spans="2:3" ht="20.100000000000001" customHeight="1" x14ac:dyDescent="0.35">
      <c r="B28" s="246" t="s">
        <v>305</v>
      </c>
      <c r="C28" s="4"/>
    </row>
    <row r="29" spans="2:3" ht="20.100000000000001" customHeight="1" x14ac:dyDescent="0.35">
      <c r="B29" s="246" t="s">
        <v>306</v>
      </c>
      <c r="C29" s="4"/>
    </row>
    <row r="30" spans="2:3" ht="20.100000000000001" customHeight="1" x14ac:dyDescent="0.35">
      <c r="B30" s="246" t="s">
        <v>307</v>
      </c>
      <c r="C30" s="4"/>
    </row>
    <row r="31" spans="2:3" ht="20.100000000000001" customHeight="1" x14ac:dyDescent="0.35">
      <c r="B31" s="246" t="s">
        <v>308</v>
      </c>
      <c r="C31" s="4"/>
    </row>
    <row r="32" spans="2:3" ht="20.100000000000001" customHeight="1" x14ac:dyDescent="0.35">
      <c r="B32" s="246" t="s">
        <v>309</v>
      </c>
      <c r="C32" s="4"/>
    </row>
    <row r="33" spans="2:3" ht="20.100000000000001" customHeight="1" x14ac:dyDescent="0.35">
      <c r="B33" s="246" t="s">
        <v>310</v>
      </c>
      <c r="C33" s="4"/>
    </row>
    <row r="34" spans="2:3" ht="20.100000000000001" customHeight="1" x14ac:dyDescent="0.35">
      <c r="B34" s="246" t="s">
        <v>311</v>
      </c>
      <c r="C34" s="4"/>
    </row>
    <row r="35" spans="2:3" ht="20.100000000000001" customHeight="1" x14ac:dyDescent="0.35">
      <c r="B35" s="246" t="s">
        <v>312</v>
      </c>
      <c r="C35" s="4"/>
    </row>
    <row r="36" spans="2:3" ht="20.100000000000001" customHeight="1" x14ac:dyDescent="0.25">
      <c r="B36" s="183"/>
      <c r="C36" s="4"/>
    </row>
    <row r="37" spans="2:3" ht="20.100000000000001" customHeight="1" x14ac:dyDescent="0.35">
      <c r="B37" s="162" t="s">
        <v>2</v>
      </c>
      <c r="C37" s="4"/>
    </row>
    <row r="38" spans="2:3" ht="20.100000000000001" customHeight="1" x14ac:dyDescent="0.35">
      <c r="B38" s="246" t="s">
        <v>250</v>
      </c>
      <c r="C38" s="4"/>
    </row>
    <row r="39" spans="2:3" ht="20.100000000000001" customHeight="1" x14ac:dyDescent="0.35">
      <c r="B39" s="246" t="s">
        <v>239</v>
      </c>
      <c r="C39" s="4"/>
    </row>
    <row r="40" spans="2:3" ht="20.100000000000001" customHeight="1" x14ac:dyDescent="0.35">
      <c r="B40" s="246" t="s">
        <v>240</v>
      </c>
      <c r="C40" s="4"/>
    </row>
    <row r="41" spans="2:3" ht="20.100000000000001" customHeight="1" x14ac:dyDescent="0.35">
      <c r="B41" s="246" t="s">
        <v>275</v>
      </c>
      <c r="C41" s="4"/>
    </row>
    <row r="42" spans="2:3" ht="20.100000000000001" customHeight="1" x14ac:dyDescent="0.35">
      <c r="B42" s="246" t="s">
        <v>276</v>
      </c>
      <c r="C42" s="4"/>
    </row>
    <row r="43" spans="2:3" ht="20.100000000000001" customHeight="1" x14ac:dyDescent="0.35">
      <c r="B43" s="246" t="s">
        <v>277</v>
      </c>
      <c r="C43" s="4"/>
    </row>
    <row r="44" spans="2:3" ht="20.100000000000001" customHeight="1" x14ac:dyDescent="0.35">
      <c r="B44" s="246"/>
      <c r="C44" s="4"/>
    </row>
    <row r="45" spans="2:3" ht="20.100000000000001" customHeight="1" x14ac:dyDescent="0.25">
      <c r="C45" s="4"/>
    </row>
    <row r="46" spans="2:3" ht="20.100000000000001" customHeight="1" x14ac:dyDescent="0.25">
      <c r="C46" s="4"/>
    </row>
    <row r="47" spans="2:3" ht="20.100000000000001" customHeight="1" x14ac:dyDescent="0.25"/>
    <row r="48" spans="2:3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</sheetData>
  <mergeCells count="7">
    <mergeCell ref="B8:C8"/>
    <mergeCell ref="B1:C1"/>
    <mergeCell ref="B2:C2"/>
    <mergeCell ref="B3:C3"/>
    <mergeCell ref="B4:C4"/>
    <mergeCell ref="B5:C5"/>
    <mergeCell ref="B6:C6"/>
  </mergeCells>
  <hyperlinks>
    <hyperlink ref="B10" location="'Gráfico 1'!A1" display="Gráfico 1 –  Variação homóloga acumulada da receita da Segurança Social sem FSE e FEAC" xr:uid="{00000000-0004-0000-0000-000000000000}"/>
    <hyperlink ref="B13" location="'Gráfico 4'!A1" display="Gráfico 4 – Evolução das contribuições sociais e remunerações declaradas e da remuneração bruta média mensal por trabalhador (em euros e %)" xr:uid="{00000000-0004-0000-0000-000001000000}"/>
    <hyperlink ref="B23" location="'Gráfico 14'!A1" display="Gráfico 14 – Contributo dos subsistemas para o saldo orçamental excluindo FSE e FEAC (M€)" xr:uid="{00000000-0004-0000-0000-000007000000}"/>
    <hyperlink ref="B38" location="'Quadro 1'!A1" display="Quadro 1 – Execução orçamental da Segurança Social em 2024" xr:uid="{00000000-0004-0000-0000-00000A000000}"/>
    <hyperlink ref="B39" location="'Quadro 2'!A1" display="Quadro 2 – Execução orçamental da Segurança Social por sistema (ótica da contabilidade orçamental pública)" xr:uid="{00000000-0004-0000-0000-00000C000000}"/>
    <hyperlink ref="B40" location="'Quadro 3'!A1" display="Quadro 3 – Execução orçamental da Caixa Geral de Aposentações (ótica da contabilidade orçamental pública, em M€)" xr:uid="{00000000-0004-0000-0000-00000D000000}"/>
    <hyperlink ref="B28" location="'Gráfico 19'!A1" display="Gráfico 19 – Evolução das componentes de receita da CGA em 2025" xr:uid="{00000000-0004-0000-0000-000010000000}"/>
    <hyperlink ref="B29" location="'Gráfico 14'!A1" display="Gráfico 14 – Evolução acumulada do saldo orçamental da CGA (em M€)" xr:uid="{00000000-0004-0000-0000-000011000000}"/>
    <hyperlink ref="B26" location="'Gráfico 17'!A1" display="Gráfico 17 – Evolução da receita da CGA " xr:uid="{F76923E6-362E-48FD-8667-3B516B98BDD2}"/>
    <hyperlink ref="B27" location="'Gráfico 18'!A1" display="Gráfico 18 – Evolução do número de subscritores, das contribuições e da massa salarial" xr:uid="{523947CF-6D6A-48AD-B7AC-BF67AA1B5D87}"/>
    <hyperlink ref="B32" location="'Gráfico 23'!A1" display="Gráfico 23 – Evolução do saldo global da CGA (ótica da contabilidade orçamental pública, em M€)" xr:uid="{C5347031-079B-4022-B6DA-682A5931C614}"/>
    <hyperlink ref="B29" location="'Gráfico 20'!A1" display="Gráfico 20 – Evolução do número de subscritores e aposentados (posição a 31 de dezembro)" xr:uid="{644674D5-505D-49B0-B1A5-F51587A2A84A}"/>
    <hyperlink ref="B31" location="'Gráfico 22'!A1" display="Gráfico 22 – Evolução das componentes da despesa da CGA em 2025" xr:uid="{4028B416-1D32-4FEF-A63A-7A245B069D81}"/>
    <hyperlink ref="B24" location="'Gráfico 15'!A1" display="Gráfico 15 – Evolução do FEFSS (em M€)" xr:uid="{8CE6DC3F-890F-4A78-A687-CA242B06FB76}"/>
    <hyperlink ref="B33" location="'Gráfico 24'!A1" display="Gráfico 24 – Evolução das reservas especiais da CGA (em M€)" xr:uid="{416CF09B-864C-42EB-AB51-8DA3B45BC698}"/>
    <hyperlink ref="B11" location="'Gráfico 2'!A1" display="Gráfico 2 – Variação anual da população empregada e pessoas singulares com remunerações declaradas (%)" xr:uid="{DBAF3888-E6EB-4EA8-A2C7-DF8AFC17BF1C}"/>
    <hyperlink ref="B12" location="'Gráfico 3'!A1" display="Gráfico 3 – Evolução salarial e remuneratória (%)" xr:uid="{CEBF6857-F7D2-4CF7-8193-09D621F5FBA9}"/>
    <hyperlink ref="B20" location="'Gráfico 11'!A1" display="Gráfico 11 – Evolução da despesa da Segurança Social" xr:uid="{00000000-0004-0000-0000-000002000000}"/>
    <hyperlink ref="B17" location="'Gráfico 8'!A1" display="Gráfico 8 – Aumentos extraordinários de pensões e complementos (M€)" xr:uid="{00000000-0004-0000-0000-000003000000}"/>
    <hyperlink ref="B21" location="'Gráfico 12'!A1" display="Gráfico 12 – Evolução acumulada do saldo orçamental da Segurança Social (M€)" xr:uid="{00000000-0004-0000-0000-000005000000}"/>
    <hyperlink ref="B22" location="'Gráfico 13'!A1" display="Gráfico 13 – Saldo orçamental por sistema excluindo FSE e FEAC (M€)" xr:uid="{00000000-0004-0000-0000-000006000000}"/>
    <hyperlink ref="B18" location="'Gráfico 9'!A1" display="Gráfico 9 –  Variação homóloga acumulada da despesa com pensões  " xr:uid="{00000000-0004-0000-0000-000015000000}"/>
    <hyperlink ref="B14" location="'Gráfico 5'!A1" display="Gráfico 5 – Decomposição de registo de pessoas singulares com nacionalidade portuguesa e estrangeira com remunerações declaradas à Segurança Social (%)" xr:uid="{1DAFBCFD-08A8-4048-90E7-5B54DCB28935}"/>
    <hyperlink ref="B15" location="'Gráfico 6'!A1" display="Gráfico 6 – Evolução do valor das contribuições declaradas pelas entidades empregadoras e das prestações sociais da população de nacionalidade estrangeira (M€)" xr:uid="{A49451D6-57E6-4DF9-BA87-7B01B1C66871}"/>
    <hyperlink ref="B16" location="'Gráfico 7'!A1" display="Gráfico 7 – Evolução do número de pessoas singulares com remunerações declaradas por nacionalidade estrangeira (n.º de indivíduos)" xr:uid="{E513C598-BE3B-49BC-9C86-09FD53DB180E}"/>
    <hyperlink ref="B19" location="'Gráfico 10'!A1" display="Gráfico 10 – Evolução do Complemento Solidário para Idosos (em M€)" xr:uid="{55219024-5193-465D-8139-F916D59E8C8E}"/>
    <hyperlink ref="B30" location="'Gráfico 21'!A1" display="Gráfico 21 – Análise da evolução das modalidades de aposentação na CGA  " xr:uid="{52EB8523-133D-404E-ADBD-1AE5231F897E}"/>
    <hyperlink ref="B34" location="'Gráfico 25'!A1" display="Gráfico 25 – Variação anual da despesa pública total com pensões (t.v, %) " xr:uid="{BB34AF2C-6647-4D2C-8FF3-D6B67C49A849}"/>
    <hyperlink ref="B35" location="'Gráfico 26'!A1" display="Gráfico 26 – Evolução da Idade Legal da Reforma (2013-2025) " xr:uid="{EAEF5321-09F6-44EC-86D9-4CFBE0A64EC0}"/>
    <hyperlink ref="B25" location="'Gráfico 16'!A1" display="Gráfico 16 - Composição da carteira do FEFSS (%)" xr:uid="{F89BC430-5BDE-4E35-9653-881C83862F49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18248-6ED8-4979-847D-42B474CF1271}">
  <dimension ref="A1:O26"/>
  <sheetViews>
    <sheetView showGridLines="0" workbookViewId="0"/>
  </sheetViews>
  <sheetFormatPr defaultRowHeight="15" x14ac:dyDescent="0.25"/>
  <cols>
    <col min="2" max="2" width="22" customWidth="1"/>
    <col min="3" max="7" width="9.28515625" bestFit="1" customWidth="1"/>
    <col min="8" max="11" width="9.5703125" bestFit="1" customWidth="1"/>
    <col min="12" max="15" width="9.28515625" bestFit="1" customWidth="1"/>
  </cols>
  <sheetData>
    <row r="1" spans="1:15" x14ac:dyDescent="0.25">
      <c r="A1" s="12" t="s">
        <v>1</v>
      </c>
    </row>
    <row r="3" spans="1:15" x14ac:dyDescent="0.25">
      <c r="B3" s="2" t="str">
        <f>+Índice!B18</f>
        <v xml:space="preserve">Gráfico 9 –  Variação homóloga acumulada da despesa com pensões  </v>
      </c>
    </row>
    <row r="5" spans="1:15" x14ac:dyDescent="0.25">
      <c r="B5" s="4" t="s">
        <v>146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x14ac:dyDescent="0.25">
      <c r="B6" s="29"/>
      <c r="C6" s="128">
        <v>2022</v>
      </c>
      <c r="D6" s="334">
        <v>2023</v>
      </c>
      <c r="E6" s="333"/>
      <c r="F6" s="333"/>
      <c r="G6" s="335"/>
      <c r="H6" s="334">
        <v>2024</v>
      </c>
      <c r="I6" s="333"/>
      <c r="J6" s="333"/>
      <c r="K6" s="335"/>
      <c r="L6" s="334">
        <v>2025</v>
      </c>
      <c r="M6" s="333"/>
      <c r="N6" s="333"/>
      <c r="O6" s="335"/>
    </row>
    <row r="7" spans="1:15" x14ac:dyDescent="0.25">
      <c r="B7" s="9"/>
      <c r="C7" s="73" t="s">
        <v>22</v>
      </c>
      <c r="D7" s="74" t="s">
        <v>25</v>
      </c>
      <c r="E7" s="9" t="s">
        <v>28</v>
      </c>
      <c r="F7" s="9" t="s">
        <v>49</v>
      </c>
      <c r="G7" s="73" t="s">
        <v>22</v>
      </c>
      <c r="H7" s="74" t="s">
        <v>25</v>
      </c>
      <c r="I7" s="9" t="s">
        <v>28</v>
      </c>
      <c r="J7" s="9" t="s">
        <v>49</v>
      </c>
      <c r="K7" s="73" t="s">
        <v>22</v>
      </c>
      <c r="L7" s="74" t="s">
        <v>25</v>
      </c>
      <c r="M7" s="9" t="s">
        <v>28</v>
      </c>
      <c r="N7" s="9" t="s">
        <v>49</v>
      </c>
      <c r="O7" s="73" t="s">
        <v>22</v>
      </c>
    </row>
    <row r="8" spans="1:15" x14ac:dyDescent="0.25">
      <c r="B8" s="24" t="s">
        <v>144</v>
      </c>
      <c r="C8" s="292">
        <v>0.5</v>
      </c>
      <c r="D8" s="292">
        <v>0.7</v>
      </c>
      <c r="E8" s="292">
        <v>0.8</v>
      </c>
      <c r="F8" s="292">
        <v>1.1000000000000001</v>
      </c>
      <c r="G8" s="292">
        <v>1.2</v>
      </c>
      <c r="H8" s="292">
        <v>0.8</v>
      </c>
      <c r="I8" s="292">
        <v>1</v>
      </c>
      <c r="J8" s="292">
        <v>1.1000000000000001</v>
      </c>
      <c r="K8" s="292">
        <v>1.1000000000000001</v>
      </c>
      <c r="L8" s="292">
        <v>1.2</v>
      </c>
      <c r="M8" s="292">
        <v>0.7</v>
      </c>
      <c r="N8" s="292">
        <v>0.5</v>
      </c>
      <c r="O8" s="292">
        <v>0.5</v>
      </c>
    </row>
    <row r="9" spans="1:15" x14ac:dyDescent="0.25">
      <c r="B9" s="30" t="s">
        <v>145</v>
      </c>
      <c r="C9" s="293">
        <v>6.5</v>
      </c>
      <c r="D9" s="293">
        <v>6.7</v>
      </c>
      <c r="E9" s="293">
        <v>5.0999999999999996</v>
      </c>
      <c r="F9" s="293">
        <v>7.1</v>
      </c>
      <c r="G9" s="293">
        <v>3.1</v>
      </c>
      <c r="H9" s="293">
        <v>12.3</v>
      </c>
      <c r="I9" s="293">
        <v>13.4</v>
      </c>
      <c r="J9" s="293">
        <v>10.5</v>
      </c>
      <c r="K9" s="293">
        <v>12.4</v>
      </c>
      <c r="L9" s="293">
        <v>6.3</v>
      </c>
      <c r="M9" s="293">
        <v>5.9</v>
      </c>
      <c r="N9" s="293">
        <v>8.3000000000000007</v>
      </c>
      <c r="O9" s="293">
        <v>5.5</v>
      </c>
    </row>
    <row r="10" spans="1:15" x14ac:dyDescent="0.25">
      <c r="B10" s="24"/>
      <c r="C10" s="3"/>
      <c r="D10" s="3"/>
      <c r="E10" s="3"/>
      <c r="F10" s="3"/>
      <c r="G10" s="3"/>
      <c r="H10" s="3"/>
      <c r="I10" s="1"/>
      <c r="J10" s="1"/>
      <c r="K10" s="1"/>
      <c r="L10" s="1"/>
      <c r="M10" s="1"/>
      <c r="N10" s="1"/>
      <c r="O10" s="1"/>
    </row>
    <row r="11" spans="1:15" x14ac:dyDescent="0.25">
      <c r="B11" s="4" t="s">
        <v>147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 x14ac:dyDescent="0.25">
      <c r="B12" s="29"/>
      <c r="C12" s="333">
        <v>2025</v>
      </c>
      <c r="D12" s="333"/>
      <c r="E12" s="333"/>
      <c r="F12" s="333"/>
      <c r="G12" s="333"/>
      <c r="H12" s="333"/>
      <c r="I12" s="333"/>
      <c r="J12" s="333"/>
      <c r="K12" s="333"/>
      <c r="L12" s="333"/>
      <c r="M12" s="333"/>
      <c r="N12" s="333"/>
      <c r="O12" s="1"/>
    </row>
    <row r="13" spans="1:15" x14ac:dyDescent="0.25">
      <c r="B13" s="9"/>
      <c r="C13" s="9" t="s">
        <v>23</v>
      </c>
      <c r="D13" s="9" t="s">
        <v>24</v>
      </c>
      <c r="E13" s="9" t="s">
        <v>25</v>
      </c>
      <c r="F13" s="9" t="s">
        <v>26</v>
      </c>
      <c r="G13" s="9" t="s">
        <v>27</v>
      </c>
      <c r="H13" s="9" t="s">
        <v>28</v>
      </c>
      <c r="I13" s="9" t="s">
        <v>29</v>
      </c>
      <c r="J13" s="9" t="s">
        <v>30</v>
      </c>
      <c r="K13" s="9" t="s">
        <v>49</v>
      </c>
      <c r="L13" s="9" t="s">
        <v>32</v>
      </c>
      <c r="M13" s="9" t="s">
        <v>33</v>
      </c>
      <c r="N13" s="9" t="s">
        <v>22</v>
      </c>
      <c r="O13" s="1"/>
    </row>
    <row r="14" spans="1:15" x14ac:dyDescent="0.25">
      <c r="B14" s="24" t="s">
        <v>105</v>
      </c>
      <c r="C14" s="28">
        <v>1.3</v>
      </c>
      <c r="D14" s="28">
        <v>1.3</v>
      </c>
      <c r="E14" s="28">
        <v>1.2</v>
      </c>
      <c r="F14" s="28">
        <v>1</v>
      </c>
      <c r="G14" s="28">
        <v>0.8</v>
      </c>
      <c r="H14" s="28">
        <v>0.7</v>
      </c>
      <c r="I14" s="28">
        <v>0.7</v>
      </c>
      <c r="J14" s="28">
        <v>0.6</v>
      </c>
      <c r="K14" s="28">
        <v>0.5</v>
      </c>
      <c r="L14" s="28">
        <v>0.5</v>
      </c>
      <c r="M14" s="28">
        <v>0.5</v>
      </c>
      <c r="N14" s="28">
        <v>0.5</v>
      </c>
      <c r="O14" s="1"/>
    </row>
    <row r="15" spans="1:15" x14ac:dyDescent="0.25">
      <c r="B15" s="24" t="s">
        <v>106</v>
      </c>
      <c r="C15" s="28">
        <v>0.1</v>
      </c>
      <c r="D15" s="28">
        <v>0.2</v>
      </c>
      <c r="E15" s="28">
        <v>0.2</v>
      </c>
      <c r="F15" s="28">
        <v>0.1</v>
      </c>
      <c r="G15" s="28">
        <v>0.1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-0.1</v>
      </c>
      <c r="O15" s="1"/>
    </row>
    <row r="16" spans="1:15" x14ac:dyDescent="0.25">
      <c r="B16" s="24" t="s">
        <v>107</v>
      </c>
      <c r="C16" s="28">
        <v>-0.1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>
        <v>0</v>
      </c>
      <c r="N16" s="28">
        <v>0</v>
      </c>
      <c r="O16" s="1"/>
    </row>
    <row r="17" spans="2:15" x14ac:dyDescent="0.25">
      <c r="B17" s="30" t="s">
        <v>108</v>
      </c>
      <c r="C17" s="130">
        <v>1.3</v>
      </c>
      <c r="D17" s="130">
        <v>1.2</v>
      </c>
      <c r="E17" s="130">
        <v>1</v>
      </c>
      <c r="F17" s="130">
        <v>0.8</v>
      </c>
      <c r="G17" s="130">
        <v>0.7</v>
      </c>
      <c r="H17" s="130">
        <v>0.7</v>
      </c>
      <c r="I17" s="130">
        <v>0.6</v>
      </c>
      <c r="J17" s="130">
        <v>0.6</v>
      </c>
      <c r="K17" s="130">
        <v>0.6</v>
      </c>
      <c r="L17" s="130">
        <v>0.6</v>
      </c>
      <c r="M17" s="130">
        <v>0.6</v>
      </c>
      <c r="N17" s="130">
        <v>0.6</v>
      </c>
      <c r="O17" s="1"/>
    </row>
    <row r="18" spans="2:15" x14ac:dyDescent="0.25">
      <c r="B18" s="24"/>
      <c r="C18" s="28"/>
      <c r="D18" s="28"/>
      <c r="E18" s="28"/>
      <c r="F18" s="28"/>
      <c r="G18" s="28"/>
      <c r="H18" s="185"/>
      <c r="I18" s="185"/>
      <c r="J18" s="185"/>
      <c r="K18" s="185"/>
      <c r="L18" s="185"/>
      <c r="M18" s="185"/>
      <c r="N18" s="185"/>
      <c r="O18" s="28"/>
    </row>
    <row r="19" spans="2:15" x14ac:dyDescent="0.25">
      <c r="B19" s="5" t="s">
        <v>51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1" spans="2:15" x14ac:dyDescent="0.25">
      <c r="C21" s="281"/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</row>
    <row r="22" spans="2:15" x14ac:dyDescent="0.25">
      <c r="C22" s="281"/>
      <c r="D22" s="281"/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</row>
    <row r="23" spans="2:15" x14ac:dyDescent="0.25">
      <c r="C23" s="281"/>
      <c r="D23" s="281"/>
      <c r="E23" s="281"/>
      <c r="F23" s="281"/>
      <c r="G23" s="281"/>
      <c r="H23" s="281"/>
      <c r="I23" s="281"/>
      <c r="J23" s="281"/>
      <c r="K23" s="281"/>
      <c r="L23" s="281"/>
      <c r="M23" s="281"/>
      <c r="N23" s="281"/>
      <c r="O23" s="281"/>
    </row>
    <row r="24" spans="2:15" x14ac:dyDescent="0.25">
      <c r="C24" s="281"/>
      <c r="D24" s="281"/>
      <c r="E24" s="281"/>
      <c r="F24" s="281"/>
      <c r="G24" s="281"/>
      <c r="H24" s="281"/>
      <c r="I24" s="281"/>
      <c r="J24" s="281"/>
      <c r="K24" s="281"/>
      <c r="L24" s="281"/>
      <c r="M24" s="281"/>
      <c r="N24" s="281"/>
      <c r="O24" s="281"/>
    </row>
    <row r="25" spans="2:15" x14ac:dyDescent="0.25">
      <c r="C25" s="281"/>
      <c r="D25" s="281"/>
      <c r="E25" s="281"/>
      <c r="F25" s="281"/>
      <c r="G25" s="281"/>
      <c r="H25" s="281"/>
      <c r="I25" s="281"/>
      <c r="J25" s="281"/>
      <c r="K25" s="281"/>
      <c r="L25" s="281"/>
      <c r="M25" s="281"/>
      <c r="N25" s="281"/>
      <c r="O25" s="281"/>
    </row>
    <row r="26" spans="2:15" x14ac:dyDescent="0.25">
      <c r="C26" s="281"/>
      <c r="D26" s="281"/>
      <c r="E26" s="281"/>
      <c r="F26" s="281"/>
      <c r="G26" s="281"/>
      <c r="H26" s="281"/>
      <c r="I26" s="281"/>
      <c r="J26" s="281"/>
      <c r="K26" s="281"/>
      <c r="L26" s="281"/>
      <c r="M26" s="281"/>
      <c r="N26" s="281"/>
      <c r="O26" s="281"/>
    </row>
  </sheetData>
  <mergeCells count="4">
    <mergeCell ref="D6:G6"/>
    <mergeCell ref="H6:K6"/>
    <mergeCell ref="L6:O6"/>
    <mergeCell ref="C12:N12"/>
  </mergeCells>
  <hyperlinks>
    <hyperlink ref="A1" location="Índice!A1" display="Índice" xr:uid="{38012256-BE94-45CF-AE60-5143C3C02B26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0EB5E-1C84-4B92-B813-DD60FD19C7AB}">
  <dimension ref="A1:M10"/>
  <sheetViews>
    <sheetView showGridLines="0" workbookViewId="0"/>
  </sheetViews>
  <sheetFormatPr defaultRowHeight="15" x14ac:dyDescent="0.25"/>
  <cols>
    <col min="2" max="2" width="44.5703125" customWidth="1"/>
  </cols>
  <sheetData>
    <row r="1" spans="1:13" x14ac:dyDescent="0.25">
      <c r="A1" s="12" t="s">
        <v>1</v>
      </c>
    </row>
    <row r="3" spans="1:13" x14ac:dyDescent="0.25">
      <c r="B3" s="2" t="str">
        <f>+Índice!B19</f>
        <v>Gráfico 10 – Evolução do Complemento Solidário para Idosos (em M€)</v>
      </c>
    </row>
    <row r="6" spans="1:13" x14ac:dyDescent="0.25">
      <c r="B6" s="31"/>
      <c r="C6" s="31">
        <v>2015</v>
      </c>
      <c r="D6" s="31">
        <v>2016</v>
      </c>
      <c r="E6" s="31">
        <v>2017</v>
      </c>
      <c r="F6" s="31">
        <v>2018</v>
      </c>
      <c r="G6" s="31">
        <v>2019</v>
      </c>
      <c r="H6" s="31">
        <v>2020</v>
      </c>
      <c r="I6" s="31">
        <v>2021</v>
      </c>
      <c r="J6" s="31">
        <v>2022</v>
      </c>
      <c r="K6" s="31">
        <v>2023</v>
      </c>
      <c r="L6" s="31">
        <v>2024</v>
      </c>
      <c r="M6" s="31">
        <v>2025</v>
      </c>
    </row>
    <row r="7" spans="1:13" x14ac:dyDescent="0.25">
      <c r="B7" s="11" t="s">
        <v>60</v>
      </c>
      <c r="C7" s="291">
        <v>191</v>
      </c>
      <c r="D7" s="291">
        <v>203</v>
      </c>
      <c r="E7" s="291">
        <v>208</v>
      </c>
      <c r="F7" s="291">
        <v>214</v>
      </c>
      <c r="G7" s="291">
        <v>216</v>
      </c>
      <c r="H7" s="291">
        <v>212</v>
      </c>
      <c r="I7" s="291">
        <v>204</v>
      </c>
      <c r="J7" s="291">
        <v>199</v>
      </c>
      <c r="K7" s="291">
        <v>235</v>
      </c>
      <c r="L7" s="291">
        <v>399</v>
      </c>
      <c r="M7" s="291">
        <v>535</v>
      </c>
    </row>
    <row r="8" spans="1:13" x14ac:dyDescent="0.25">
      <c r="B8" s="5" t="s">
        <v>185</v>
      </c>
      <c r="C8" s="28"/>
      <c r="D8" s="28"/>
      <c r="E8" s="28"/>
      <c r="F8" s="28"/>
      <c r="G8" s="28"/>
      <c r="H8" s="28"/>
      <c r="I8" s="28"/>
      <c r="J8" s="28"/>
      <c r="K8" s="28"/>
      <c r="L8" s="28"/>
    </row>
    <row r="10" spans="1:13" x14ac:dyDescent="0.25">
      <c r="C10" s="288"/>
      <c r="D10" s="288"/>
      <c r="E10" s="288"/>
      <c r="F10" s="288"/>
      <c r="G10" s="288"/>
      <c r="H10" s="288"/>
      <c r="I10" s="288"/>
      <c r="J10" s="288"/>
      <c r="K10" s="288"/>
      <c r="L10" s="288"/>
      <c r="M10" s="288"/>
    </row>
  </sheetData>
  <hyperlinks>
    <hyperlink ref="A1" location="Índice!A1" display="Índice" xr:uid="{2FE2C3CA-B980-4A8D-9175-FD09F552021D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0"/>
  <sheetViews>
    <sheetView showGridLines="0" zoomScaleNormal="100" workbookViewId="0"/>
  </sheetViews>
  <sheetFormatPr defaultColWidth="9.140625" defaultRowHeight="13.5" x14ac:dyDescent="0.25"/>
  <cols>
    <col min="1" max="1" width="9.140625" style="1" customWidth="1"/>
    <col min="2" max="2" width="36.140625" style="1" customWidth="1"/>
    <col min="3" max="19" width="11.5703125" style="1" customWidth="1"/>
    <col min="20" max="16384" width="9.140625" style="1"/>
  </cols>
  <sheetData>
    <row r="1" spans="1:15" x14ac:dyDescent="0.25">
      <c r="A1" s="12" t="s">
        <v>1</v>
      </c>
    </row>
    <row r="3" spans="1:15" x14ac:dyDescent="0.25">
      <c r="B3" s="2" t="str">
        <f>+Índice!B20</f>
        <v>Gráfico 11 – Evolução da despesa da Segurança Social</v>
      </c>
    </row>
    <row r="4" spans="1:15" x14ac:dyDescent="0.25">
      <c r="B4" s="4"/>
    </row>
    <row r="5" spans="1:15" x14ac:dyDescent="0.25">
      <c r="B5" s="4" t="s">
        <v>177</v>
      </c>
    </row>
    <row r="6" spans="1:15" ht="27" x14ac:dyDescent="0.25">
      <c r="B6" s="31"/>
      <c r="C6" s="31" t="s">
        <v>251</v>
      </c>
      <c r="D6" s="31" t="s">
        <v>252</v>
      </c>
      <c r="J6" s="15"/>
      <c r="K6" s="15"/>
      <c r="L6" s="15"/>
      <c r="M6" s="15"/>
    </row>
    <row r="7" spans="1:15" x14ac:dyDescent="0.25">
      <c r="B7" s="10" t="s">
        <v>84</v>
      </c>
      <c r="C7" s="13">
        <v>3.2</v>
      </c>
      <c r="D7" s="13">
        <v>4.0999999999999996</v>
      </c>
      <c r="F7" s="15"/>
      <c r="G7" s="15"/>
      <c r="I7" s="15"/>
      <c r="J7" s="15"/>
      <c r="K7" s="15"/>
      <c r="L7" s="15"/>
      <c r="M7" s="15"/>
    </row>
    <row r="8" spans="1:15" x14ac:dyDescent="0.25">
      <c r="B8" s="10" t="s">
        <v>12</v>
      </c>
      <c r="C8" s="13">
        <v>25.2</v>
      </c>
      <c r="D8" s="13">
        <v>13.7</v>
      </c>
      <c r="F8" s="15"/>
      <c r="G8" s="15"/>
      <c r="I8" s="15"/>
      <c r="J8" s="15"/>
      <c r="K8" s="15"/>
      <c r="L8" s="15"/>
      <c r="M8" s="15"/>
    </row>
    <row r="9" spans="1:15" x14ac:dyDescent="0.25">
      <c r="B9" s="10" t="s">
        <v>37</v>
      </c>
      <c r="C9" s="13">
        <v>3.2</v>
      </c>
      <c r="D9" s="13">
        <v>2.8</v>
      </c>
      <c r="F9" s="15"/>
      <c r="G9" s="15"/>
      <c r="I9" s="15"/>
      <c r="J9" s="15"/>
      <c r="K9" s="15"/>
      <c r="L9" s="15"/>
      <c r="M9" s="15"/>
    </row>
    <row r="10" spans="1:15" x14ac:dyDescent="0.25">
      <c r="B10" s="10" t="s">
        <v>38</v>
      </c>
      <c r="C10" s="13">
        <v>7.2</v>
      </c>
      <c r="D10" s="13">
        <v>8.6999999999999993</v>
      </c>
      <c r="F10" s="15"/>
      <c r="G10" s="15"/>
      <c r="I10" s="15"/>
      <c r="J10" s="15"/>
      <c r="K10" s="15"/>
      <c r="L10" s="15"/>
      <c r="M10" s="15"/>
    </row>
    <row r="11" spans="1:15" x14ac:dyDescent="0.25">
      <c r="B11" s="10" t="s">
        <v>39</v>
      </c>
      <c r="C11" s="13">
        <v>0.9</v>
      </c>
      <c r="D11" s="13">
        <v>6.1</v>
      </c>
      <c r="F11" s="15"/>
      <c r="G11" s="15"/>
      <c r="I11" s="15"/>
      <c r="J11" s="15"/>
      <c r="M11" s="15"/>
    </row>
    <row r="12" spans="1:15" x14ac:dyDescent="0.25">
      <c r="B12" s="10" t="s">
        <v>40</v>
      </c>
      <c r="C12" s="13">
        <v>3.2</v>
      </c>
      <c r="D12" s="13">
        <v>5.5</v>
      </c>
      <c r="F12" s="15"/>
      <c r="G12" s="15"/>
      <c r="I12" s="15"/>
      <c r="J12" s="15"/>
    </row>
    <row r="13" spans="1:15" x14ac:dyDescent="0.25">
      <c r="B13" s="11" t="s">
        <v>135</v>
      </c>
      <c r="C13" s="14">
        <v>6.4</v>
      </c>
      <c r="D13" s="14">
        <v>6.8</v>
      </c>
      <c r="F13" s="15"/>
      <c r="G13" s="15"/>
    </row>
    <row r="14" spans="1:15" x14ac:dyDescent="0.25">
      <c r="B14" s="24"/>
      <c r="C14" s="3"/>
      <c r="D14" s="3"/>
    </row>
    <row r="15" spans="1:15" x14ac:dyDescent="0.25">
      <c r="B15" s="4" t="s">
        <v>132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 x14ac:dyDescent="0.25">
      <c r="B16" s="8"/>
      <c r="C16" s="333">
        <v>2025</v>
      </c>
      <c r="D16" s="333"/>
      <c r="E16" s="333"/>
      <c r="F16" s="333"/>
      <c r="G16" s="333"/>
      <c r="H16" s="333"/>
      <c r="I16" s="333"/>
      <c r="J16" s="333"/>
      <c r="K16" s="333"/>
      <c r="L16" s="333"/>
      <c r="M16" s="333"/>
      <c r="N16" s="333"/>
      <c r="O16" s="333"/>
    </row>
    <row r="17" spans="2:15" x14ac:dyDescent="0.25">
      <c r="B17" s="9"/>
      <c r="C17" s="9" t="s">
        <v>23</v>
      </c>
      <c r="D17" s="9" t="s">
        <v>24</v>
      </c>
      <c r="E17" s="9" t="s">
        <v>25</v>
      </c>
      <c r="F17" s="9" t="s">
        <v>26</v>
      </c>
      <c r="G17" s="9" t="s">
        <v>27</v>
      </c>
      <c r="H17" s="9" t="s">
        <v>28</v>
      </c>
      <c r="I17" s="9" t="s">
        <v>29</v>
      </c>
      <c r="J17" s="9" t="s">
        <v>30</v>
      </c>
      <c r="K17" s="9" t="s">
        <v>31</v>
      </c>
      <c r="L17" s="9" t="s">
        <v>32</v>
      </c>
      <c r="M17" s="9" t="s">
        <v>33</v>
      </c>
      <c r="N17" s="9" t="s">
        <v>22</v>
      </c>
      <c r="O17" s="9" t="s">
        <v>251</v>
      </c>
    </row>
    <row r="18" spans="2:15" x14ac:dyDescent="0.25">
      <c r="B18" s="3" t="s">
        <v>229</v>
      </c>
      <c r="C18" s="13">
        <v>6</v>
      </c>
      <c r="D18" s="13">
        <v>7</v>
      </c>
      <c r="E18" s="13">
        <v>7.2</v>
      </c>
      <c r="F18" s="13">
        <v>8.1</v>
      </c>
      <c r="G18" s="13">
        <v>7.3</v>
      </c>
      <c r="H18" s="13">
        <v>7</v>
      </c>
      <c r="I18" s="71">
        <v>6.9</v>
      </c>
      <c r="J18" s="71">
        <v>7.5</v>
      </c>
      <c r="K18" s="71">
        <v>8.9</v>
      </c>
      <c r="L18" s="71">
        <v>6.6</v>
      </c>
      <c r="M18" s="71">
        <v>6.6</v>
      </c>
      <c r="N18" s="71">
        <v>6.8</v>
      </c>
      <c r="O18" s="13">
        <v>6.4</v>
      </c>
    </row>
    <row r="19" spans="2:15" x14ac:dyDescent="0.25">
      <c r="B19" s="3" t="s">
        <v>40</v>
      </c>
      <c r="C19" s="13">
        <v>3.7</v>
      </c>
      <c r="D19" s="13">
        <v>4</v>
      </c>
      <c r="E19" s="13">
        <v>3.9</v>
      </c>
      <c r="F19" s="13">
        <v>3.8</v>
      </c>
      <c r="G19" s="13">
        <v>3.7</v>
      </c>
      <c r="H19" s="13">
        <v>3.7</v>
      </c>
      <c r="I19" s="71">
        <v>3.8</v>
      </c>
      <c r="J19" s="71">
        <v>4.0999999999999996</v>
      </c>
      <c r="K19" s="71">
        <v>5.4</v>
      </c>
      <c r="L19" s="71">
        <v>3.4</v>
      </c>
      <c r="M19" s="71">
        <v>3.3</v>
      </c>
      <c r="N19" s="71">
        <v>3.6</v>
      </c>
      <c r="O19" s="13">
        <v>2.1</v>
      </c>
    </row>
    <row r="20" spans="2:15" x14ac:dyDescent="0.25">
      <c r="B20" s="3" t="s">
        <v>39</v>
      </c>
      <c r="C20" s="13">
        <v>0.4</v>
      </c>
      <c r="D20" s="13">
        <v>0.4</v>
      </c>
      <c r="E20" s="13">
        <v>0.5</v>
      </c>
      <c r="F20" s="13">
        <v>0.4</v>
      </c>
      <c r="G20" s="13">
        <v>0.4</v>
      </c>
      <c r="H20" s="13">
        <v>0.4</v>
      </c>
      <c r="I20" s="71">
        <v>0.3</v>
      </c>
      <c r="J20" s="71">
        <v>0.3</v>
      </c>
      <c r="K20" s="71">
        <v>0.3</v>
      </c>
      <c r="L20" s="71">
        <v>0.3</v>
      </c>
      <c r="M20" s="71">
        <v>0.3</v>
      </c>
      <c r="N20" s="71">
        <v>0.3</v>
      </c>
      <c r="O20" s="13">
        <v>0</v>
      </c>
    </row>
    <row r="21" spans="2:15" x14ac:dyDescent="0.25">
      <c r="B21" s="3" t="s">
        <v>50</v>
      </c>
      <c r="C21" s="13">
        <v>1</v>
      </c>
      <c r="D21" s="13">
        <v>1.7</v>
      </c>
      <c r="E21" s="13">
        <v>1.7</v>
      </c>
      <c r="F21" s="13">
        <v>1.9</v>
      </c>
      <c r="G21" s="13">
        <v>1.5</v>
      </c>
      <c r="H21" s="13">
        <v>1.5</v>
      </c>
      <c r="I21" s="71">
        <v>1.5</v>
      </c>
      <c r="J21" s="71">
        <v>1.6</v>
      </c>
      <c r="K21" s="71">
        <v>1.7</v>
      </c>
      <c r="L21" s="71">
        <v>1.7</v>
      </c>
      <c r="M21" s="71">
        <v>1.7</v>
      </c>
      <c r="N21" s="71">
        <v>1.8</v>
      </c>
      <c r="O21" s="13">
        <v>2.2000000000000002</v>
      </c>
    </row>
    <row r="22" spans="2:15" x14ac:dyDescent="0.25">
      <c r="B22" s="7" t="s">
        <v>12</v>
      </c>
      <c r="C22" s="14">
        <v>0.8</v>
      </c>
      <c r="D22" s="14">
        <v>0.9</v>
      </c>
      <c r="E22" s="14">
        <v>1</v>
      </c>
      <c r="F22" s="14">
        <v>1.9</v>
      </c>
      <c r="G22" s="14">
        <v>1.7</v>
      </c>
      <c r="H22" s="14">
        <v>1.4</v>
      </c>
      <c r="I22" s="72">
        <v>1.3</v>
      </c>
      <c r="J22" s="72">
        <v>1.5</v>
      </c>
      <c r="K22" s="72">
        <v>1.5</v>
      </c>
      <c r="L22" s="72">
        <v>1.2</v>
      </c>
      <c r="M22" s="72">
        <v>1.2</v>
      </c>
      <c r="N22" s="72">
        <v>1.1000000000000001</v>
      </c>
      <c r="O22" s="14">
        <v>2.1</v>
      </c>
    </row>
    <row r="23" spans="2:15" ht="15" customHeight="1" x14ac:dyDescent="0.25">
      <c r="B23" s="336" t="s">
        <v>104</v>
      </c>
      <c r="C23" s="336"/>
      <c r="D23" s="336"/>
      <c r="E23" s="336"/>
      <c r="F23" s="336"/>
      <c r="G23" s="336"/>
      <c r="H23" s="336"/>
      <c r="I23" s="336"/>
      <c r="J23" s="336"/>
      <c r="K23" s="336"/>
      <c r="L23" s="336"/>
      <c r="M23" s="336"/>
      <c r="N23" s="336"/>
      <c r="O23" s="336"/>
    </row>
    <row r="26" spans="2:15" x14ac:dyDescent="0.25"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2:15" x14ac:dyDescent="0.25"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2:15" x14ac:dyDescent="0.25"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2:15" x14ac:dyDescent="0.25"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2:15" x14ac:dyDescent="0.25"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</sheetData>
  <sortState xmlns:xlrd2="http://schemas.microsoft.com/office/spreadsheetml/2017/richdata2" ref="A13:B23">
    <sortCondition ref="A13"/>
  </sortState>
  <mergeCells count="2">
    <mergeCell ref="C16:O16"/>
    <mergeCell ref="B23:O23"/>
  </mergeCells>
  <hyperlinks>
    <hyperlink ref="A1" location="Índice!A1" display="Índice" xr:uid="{00000000-0004-0000-03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2"/>
  <sheetViews>
    <sheetView showGridLines="0" workbookViewId="0"/>
  </sheetViews>
  <sheetFormatPr defaultColWidth="9.140625" defaultRowHeight="13.5" x14ac:dyDescent="0.25"/>
  <cols>
    <col min="1" max="1" width="9.85546875" style="1" customWidth="1"/>
    <col min="2" max="2" width="20.42578125" style="1" customWidth="1"/>
    <col min="3" max="14" width="13" style="1" customWidth="1"/>
    <col min="15" max="16384" width="9.140625" style="1"/>
  </cols>
  <sheetData>
    <row r="1" spans="1:15" x14ac:dyDescent="0.25">
      <c r="A1" s="12" t="s">
        <v>1</v>
      </c>
    </row>
    <row r="3" spans="1:15" x14ac:dyDescent="0.25">
      <c r="B3" s="2" t="str">
        <f>+Índice!B21</f>
        <v>Gráfico 12 – Evolução acumulada do saldo orçamental da Segurança Social (M€)</v>
      </c>
    </row>
    <row r="4" spans="1:15" x14ac:dyDescent="0.25">
      <c r="B4" s="4"/>
    </row>
    <row r="5" spans="1:15" ht="16.5" customHeight="1" x14ac:dyDescent="0.25">
      <c r="B5" s="31"/>
      <c r="C5" s="31" t="s">
        <v>23</v>
      </c>
      <c r="D5" s="31" t="s">
        <v>24</v>
      </c>
      <c r="E5" s="31" t="s">
        <v>25</v>
      </c>
      <c r="F5" s="31" t="s">
        <v>26</v>
      </c>
      <c r="G5" s="31" t="s">
        <v>27</v>
      </c>
      <c r="H5" s="31" t="s">
        <v>28</v>
      </c>
      <c r="I5" s="31" t="s">
        <v>29</v>
      </c>
      <c r="J5" s="31" t="s">
        <v>30</v>
      </c>
      <c r="K5" s="31" t="s">
        <v>49</v>
      </c>
      <c r="L5" s="31" t="s">
        <v>32</v>
      </c>
      <c r="M5" s="31" t="s">
        <v>33</v>
      </c>
      <c r="N5" s="31" t="s">
        <v>22</v>
      </c>
    </row>
    <row r="6" spans="1:15" ht="16.5" customHeight="1" x14ac:dyDescent="0.25">
      <c r="B6" s="24">
        <v>2025</v>
      </c>
      <c r="C6" s="3">
        <v>723</v>
      </c>
      <c r="D6" s="3">
        <v>1227</v>
      </c>
      <c r="E6" s="3">
        <v>1832</v>
      </c>
      <c r="F6" s="3">
        <v>2361</v>
      </c>
      <c r="G6" s="3">
        <v>2914</v>
      </c>
      <c r="H6" s="3">
        <v>3674</v>
      </c>
      <c r="I6" s="3">
        <v>3215</v>
      </c>
      <c r="J6" s="3">
        <v>4408</v>
      </c>
      <c r="K6" s="3">
        <v>4745</v>
      </c>
      <c r="L6" s="3">
        <v>5463</v>
      </c>
      <c r="M6" s="3">
        <v>6230</v>
      </c>
      <c r="N6" s="3">
        <v>6723</v>
      </c>
    </row>
    <row r="7" spans="1:15" ht="16.5" customHeight="1" x14ac:dyDescent="0.25">
      <c r="B7" s="24" t="s">
        <v>249</v>
      </c>
      <c r="C7" s="3">
        <v>524</v>
      </c>
      <c r="D7" s="3">
        <v>1031</v>
      </c>
      <c r="E7" s="3">
        <v>1455</v>
      </c>
      <c r="F7" s="3">
        <v>2083</v>
      </c>
      <c r="G7" s="3">
        <v>2547</v>
      </c>
      <c r="H7" s="3">
        <v>3191</v>
      </c>
      <c r="I7" s="3">
        <v>2712</v>
      </c>
      <c r="J7" s="3">
        <v>3340</v>
      </c>
      <c r="K7" s="3">
        <v>4308</v>
      </c>
      <c r="L7" s="3">
        <v>4368</v>
      </c>
      <c r="M7" s="3">
        <v>4775</v>
      </c>
      <c r="N7" s="3">
        <v>5536</v>
      </c>
    </row>
    <row r="8" spans="1:15" ht="16.5" customHeight="1" x14ac:dyDescent="0.25">
      <c r="B8" s="30" t="s">
        <v>253</v>
      </c>
      <c r="C8" s="7">
        <v>677</v>
      </c>
      <c r="D8" s="7">
        <v>1219</v>
      </c>
      <c r="E8" s="7">
        <v>1771</v>
      </c>
      <c r="F8" s="7">
        <v>2316</v>
      </c>
      <c r="G8" s="7">
        <v>2888</v>
      </c>
      <c r="H8" s="7">
        <v>3626</v>
      </c>
      <c r="I8" s="7">
        <v>3172</v>
      </c>
      <c r="J8" s="7">
        <v>4375</v>
      </c>
      <c r="K8" s="7">
        <v>4720</v>
      </c>
      <c r="L8" s="7">
        <v>5405</v>
      </c>
      <c r="M8" s="7">
        <v>6145</v>
      </c>
      <c r="N8" s="7">
        <v>6657</v>
      </c>
    </row>
    <row r="9" spans="1:15" ht="18.75" customHeight="1" x14ac:dyDescent="0.25">
      <c r="B9" s="337" t="s">
        <v>35</v>
      </c>
      <c r="C9" s="337"/>
      <c r="D9" s="337"/>
      <c r="E9" s="337"/>
      <c r="F9" s="337"/>
      <c r="G9" s="337"/>
      <c r="H9" s="337"/>
      <c r="I9" s="337"/>
      <c r="J9" s="337"/>
      <c r="K9" s="337"/>
      <c r="L9" s="337"/>
      <c r="M9" s="337"/>
      <c r="N9" s="337"/>
    </row>
    <row r="10" spans="1:15" x14ac:dyDescent="0.25">
      <c r="B10" s="13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5" x14ac:dyDescent="0.25">
      <c r="B11" s="6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x14ac:dyDescent="0.25">
      <c r="B12" s="6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5" x14ac:dyDescent="0.25">
      <c r="B13" s="6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5" x14ac:dyDescent="0.25"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22" ht="24.75" customHeight="1" x14ac:dyDescent="0.25"/>
  </sheetData>
  <mergeCells count="1">
    <mergeCell ref="B9:N9"/>
  </mergeCells>
  <hyperlinks>
    <hyperlink ref="A1" location="Índice!A1" display="Índice" xr:uid="{00000000-0004-0000-05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1"/>
  <sheetViews>
    <sheetView showGridLines="0" workbookViewId="0"/>
  </sheetViews>
  <sheetFormatPr defaultColWidth="9.140625" defaultRowHeight="13.5" x14ac:dyDescent="0.25"/>
  <cols>
    <col min="1" max="1" width="10.28515625" style="1" customWidth="1"/>
    <col min="2" max="2" width="35.85546875" style="1" customWidth="1"/>
    <col min="3" max="9" width="13.140625" style="1" customWidth="1"/>
    <col min="10" max="10" width="16.85546875" style="1" customWidth="1"/>
    <col min="11" max="16384" width="9.140625" style="1"/>
  </cols>
  <sheetData>
    <row r="1" spans="1:10" x14ac:dyDescent="0.25">
      <c r="A1" s="12" t="s">
        <v>1</v>
      </c>
    </row>
    <row r="3" spans="1:10" x14ac:dyDescent="0.25">
      <c r="B3" s="2" t="str">
        <f>+Índice!B22</f>
        <v>Gráfico 13 – Saldo orçamental por sistema excluindo FSE e FEAC (M€)</v>
      </c>
    </row>
    <row r="4" spans="1:10" x14ac:dyDescent="0.25">
      <c r="B4" s="4"/>
    </row>
    <row r="5" spans="1:10" ht="19.5" customHeight="1" x14ac:dyDescent="0.25">
      <c r="B5" s="75"/>
      <c r="C5" s="77">
        <v>2019</v>
      </c>
      <c r="D5" s="77">
        <v>2020</v>
      </c>
      <c r="E5" s="76">
        <v>2021</v>
      </c>
      <c r="F5" s="77">
        <v>2022</v>
      </c>
      <c r="G5" s="77">
        <v>2023</v>
      </c>
      <c r="H5" s="77">
        <v>2024</v>
      </c>
      <c r="I5" s="338">
        <v>2025</v>
      </c>
      <c r="J5" s="338"/>
    </row>
    <row r="6" spans="1:10" ht="19.5" customHeight="1" x14ac:dyDescent="0.25">
      <c r="B6" s="9"/>
      <c r="C6" s="9" t="s">
        <v>90</v>
      </c>
      <c r="D6" s="9" t="s">
        <v>90</v>
      </c>
      <c r="E6" s="9" t="s">
        <v>90</v>
      </c>
      <c r="F6" s="9" t="s">
        <v>90</v>
      </c>
      <c r="G6" s="9" t="s">
        <v>90</v>
      </c>
      <c r="H6" s="9" t="s">
        <v>90</v>
      </c>
      <c r="I6" s="9" t="s">
        <v>90</v>
      </c>
      <c r="J6" s="9" t="s">
        <v>251</v>
      </c>
    </row>
    <row r="7" spans="1:10" ht="19.5" customHeight="1" x14ac:dyDescent="0.25">
      <c r="B7" s="132" t="s">
        <v>152</v>
      </c>
      <c r="C7" s="133">
        <v>443</v>
      </c>
      <c r="D7" s="133">
        <v>423</v>
      </c>
      <c r="E7" s="134">
        <v>653</v>
      </c>
      <c r="F7" s="133">
        <v>-110</v>
      </c>
      <c r="G7" s="133">
        <v>1</v>
      </c>
      <c r="H7" s="133">
        <v>-245</v>
      </c>
      <c r="I7" s="134">
        <v>-55</v>
      </c>
      <c r="J7" s="134">
        <v>-381</v>
      </c>
    </row>
    <row r="8" spans="1:10" ht="19.5" customHeight="1" x14ac:dyDescent="0.25">
      <c r="B8" s="132" t="s">
        <v>153</v>
      </c>
      <c r="C8" s="133">
        <v>2333</v>
      </c>
      <c r="D8" s="134">
        <v>1649</v>
      </c>
      <c r="E8" s="133">
        <v>1695</v>
      </c>
      <c r="F8" s="133">
        <v>4172</v>
      </c>
      <c r="G8" s="133">
        <v>5485</v>
      </c>
      <c r="H8" s="133">
        <v>5840</v>
      </c>
      <c r="I8" s="134">
        <v>6712</v>
      </c>
      <c r="J8" s="134">
        <v>5924</v>
      </c>
    </row>
    <row r="9" spans="1:10" ht="19.5" customHeight="1" x14ac:dyDescent="0.25">
      <c r="B9" s="135" t="s">
        <v>85</v>
      </c>
      <c r="C9" s="136">
        <v>0</v>
      </c>
      <c r="D9" s="136">
        <v>0</v>
      </c>
      <c r="E9" s="136">
        <v>0</v>
      </c>
      <c r="F9" s="136">
        <v>0</v>
      </c>
      <c r="G9" s="136">
        <v>0</v>
      </c>
      <c r="H9" s="136">
        <v>0</v>
      </c>
      <c r="I9" s="136">
        <v>0</v>
      </c>
      <c r="J9" s="136">
        <v>0</v>
      </c>
    </row>
    <row r="10" spans="1:10" ht="14.25" customHeight="1" x14ac:dyDescent="0.25">
      <c r="B10" s="137" t="s">
        <v>35</v>
      </c>
      <c r="C10" s="132"/>
      <c r="D10" s="132"/>
      <c r="E10" s="132"/>
      <c r="F10" s="137"/>
      <c r="G10" s="132"/>
      <c r="H10" s="132"/>
      <c r="I10" s="132"/>
    </row>
    <row r="11" spans="1:10" ht="14.25" customHeight="1" x14ac:dyDescent="0.25">
      <c r="B11" s="138"/>
      <c r="C11" s="132"/>
      <c r="D11" s="132"/>
      <c r="E11" s="132"/>
      <c r="F11" s="137"/>
      <c r="G11" s="132"/>
      <c r="H11" s="132"/>
      <c r="I11" s="132"/>
    </row>
  </sheetData>
  <mergeCells count="1">
    <mergeCell ref="I5:J5"/>
  </mergeCells>
  <phoneticPr fontId="16" type="noConversion"/>
  <hyperlinks>
    <hyperlink ref="A1" location="Índice!A1" display="Índice" xr:uid="{00000000-0004-0000-07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A6293-532D-42FE-8AE4-FBBAE15D7612}">
  <dimension ref="A1:D22"/>
  <sheetViews>
    <sheetView showGridLines="0" workbookViewId="0"/>
  </sheetViews>
  <sheetFormatPr defaultColWidth="9.140625" defaultRowHeight="13.5" x14ac:dyDescent="0.25"/>
  <cols>
    <col min="1" max="1" width="10.28515625" style="1" customWidth="1"/>
    <col min="2" max="2" width="35.85546875" style="1" customWidth="1"/>
    <col min="3" max="4" width="12.85546875" style="1" customWidth="1"/>
    <col min="5" max="16384" width="9.140625" style="1"/>
  </cols>
  <sheetData>
    <row r="1" spans="1:4" x14ac:dyDescent="0.25">
      <c r="A1" s="12" t="s">
        <v>1</v>
      </c>
    </row>
    <row r="3" spans="1:4" x14ac:dyDescent="0.25">
      <c r="B3" s="2" t="str">
        <f>+Índice!B23</f>
        <v>Gráfico 14 – Contributo dos subsistemas para o saldo orçamental excluindo FSE e FEAC (M€)</v>
      </c>
    </row>
    <row r="4" spans="1:4" x14ac:dyDescent="0.25">
      <c r="B4" s="4"/>
    </row>
    <row r="5" spans="1:4" ht="26.45" customHeight="1" x14ac:dyDescent="0.25">
      <c r="B5" s="31"/>
      <c r="C5" s="31" t="s">
        <v>254</v>
      </c>
    </row>
    <row r="6" spans="1:4" ht="19.5" customHeight="1" x14ac:dyDescent="0.25">
      <c r="B6" s="132" t="s">
        <v>148</v>
      </c>
      <c r="C6" s="134">
        <v>54</v>
      </c>
    </row>
    <row r="7" spans="1:4" ht="19.5" customHeight="1" x14ac:dyDescent="0.25">
      <c r="B7" s="132" t="s">
        <v>149</v>
      </c>
      <c r="C7" s="134">
        <v>53</v>
      </c>
    </row>
    <row r="8" spans="1:4" ht="19.5" customHeight="1" x14ac:dyDescent="0.25">
      <c r="B8" s="132" t="s">
        <v>150</v>
      </c>
      <c r="C8" s="134">
        <v>-162</v>
      </c>
    </row>
    <row r="9" spans="1:4" ht="19.5" customHeight="1" x14ac:dyDescent="0.25">
      <c r="B9" s="132" t="s">
        <v>102</v>
      </c>
      <c r="C9" s="134">
        <v>6712</v>
      </c>
    </row>
    <row r="10" spans="1:4" ht="19.5" customHeight="1" x14ac:dyDescent="0.25">
      <c r="B10" s="132" t="s">
        <v>85</v>
      </c>
      <c r="C10" s="134">
        <v>0</v>
      </c>
    </row>
    <row r="11" spans="1:4" ht="19.5" customHeight="1" x14ac:dyDescent="0.25">
      <c r="B11" s="135" t="s">
        <v>151</v>
      </c>
      <c r="C11" s="136">
        <v>6657</v>
      </c>
    </row>
    <row r="12" spans="1:4" ht="14.25" customHeight="1" x14ac:dyDescent="0.25">
      <c r="B12" s="336" t="s">
        <v>35</v>
      </c>
      <c r="C12" s="336"/>
    </row>
    <row r="13" spans="1:4" ht="14.25" customHeight="1" x14ac:dyDescent="0.25">
      <c r="B13" s="339"/>
      <c r="C13" s="336"/>
    </row>
    <row r="15" spans="1:4" x14ac:dyDescent="0.25">
      <c r="C15" s="27"/>
      <c r="D15" s="27"/>
    </row>
    <row r="16" spans="1:4" x14ac:dyDescent="0.25">
      <c r="C16" s="27"/>
      <c r="D16" s="27"/>
    </row>
    <row r="17" spans="3:4" x14ac:dyDescent="0.25">
      <c r="C17" s="27"/>
      <c r="D17" s="27"/>
    </row>
    <row r="18" spans="3:4" x14ac:dyDescent="0.25">
      <c r="C18" s="27"/>
      <c r="D18" s="27"/>
    </row>
    <row r="19" spans="3:4" x14ac:dyDescent="0.25">
      <c r="C19" s="27"/>
      <c r="D19" s="27"/>
    </row>
    <row r="20" spans="3:4" x14ac:dyDescent="0.25">
      <c r="C20" s="27"/>
    </row>
    <row r="21" spans="3:4" x14ac:dyDescent="0.25">
      <c r="C21" s="27"/>
    </row>
    <row r="22" spans="3:4" x14ac:dyDescent="0.25">
      <c r="C22" s="27"/>
    </row>
  </sheetData>
  <mergeCells count="1">
    <mergeCell ref="B12:C13"/>
  </mergeCells>
  <hyperlinks>
    <hyperlink ref="A1" location="Índice!A1" display="Índice" xr:uid="{349DC955-63E9-4D38-9E1A-BD8596801499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5F824-AC88-48CE-A1C3-B6490FD9D3E6}">
  <sheetPr>
    <pageSetUpPr fitToPage="1"/>
  </sheetPr>
  <dimension ref="A1:AB26"/>
  <sheetViews>
    <sheetView showGridLines="0" workbookViewId="0"/>
  </sheetViews>
  <sheetFormatPr defaultColWidth="9.140625" defaultRowHeight="13.5" x14ac:dyDescent="0.25"/>
  <cols>
    <col min="1" max="1" width="9.140625" style="193"/>
    <col min="2" max="2" width="36.5703125" style="193" customWidth="1"/>
    <col min="3" max="3" width="11.5703125" style="193" customWidth="1"/>
    <col min="4" max="16384" width="9.140625" style="193"/>
  </cols>
  <sheetData>
    <row r="1" spans="1:28" x14ac:dyDescent="0.25">
      <c r="A1" s="194" t="s">
        <v>1</v>
      </c>
    </row>
    <row r="3" spans="1:28" x14ac:dyDescent="0.25">
      <c r="B3" s="195" t="str">
        <f>+Índice!B24</f>
        <v>Gráfico 15 – Evolução do FEFSS (em M€)</v>
      </c>
    </row>
    <row r="4" spans="1:28" x14ac:dyDescent="0.25">
      <c r="A4" s="196"/>
    </row>
    <row r="5" spans="1:28" x14ac:dyDescent="0.25">
      <c r="B5" s="197" t="s">
        <v>194</v>
      </c>
      <c r="C5" s="198"/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  <c r="O5" s="198"/>
      <c r="P5" s="198"/>
      <c r="Q5" s="198"/>
      <c r="R5" s="198"/>
      <c r="S5" s="198"/>
      <c r="T5" s="198"/>
      <c r="U5" s="198"/>
      <c r="V5" s="198"/>
      <c r="W5" s="198"/>
      <c r="X5" s="198"/>
      <c r="Y5" s="198"/>
      <c r="Z5" s="198"/>
    </row>
    <row r="6" spans="1:28" x14ac:dyDescent="0.25">
      <c r="B6" s="199"/>
      <c r="C6" s="199">
        <v>2000</v>
      </c>
      <c r="D6" s="199">
        <v>2001</v>
      </c>
      <c r="E6" s="199">
        <v>2002</v>
      </c>
      <c r="F6" s="199">
        <v>2003</v>
      </c>
      <c r="G6" s="199">
        <v>2004</v>
      </c>
      <c r="H6" s="199">
        <v>2005</v>
      </c>
      <c r="I6" s="199">
        <v>2006</v>
      </c>
      <c r="J6" s="199">
        <v>2007</v>
      </c>
      <c r="K6" s="199">
        <v>2008</v>
      </c>
      <c r="L6" s="199">
        <v>2009</v>
      </c>
      <c r="M6" s="199">
        <v>2010</v>
      </c>
      <c r="N6" s="199">
        <v>2011</v>
      </c>
      <c r="O6" s="199">
        <v>2012</v>
      </c>
      <c r="P6" s="199">
        <v>2013</v>
      </c>
      <c r="Q6" s="199">
        <v>2014</v>
      </c>
      <c r="R6" s="199">
        <v>2015</v>
      </c>
      <c r="S6" s="199">
        <v>2016</v>
      </c>
      <c r="T6" s="199">
        <v>2017</v>
      </c>
      <c r="U6" s="199">
        <v>2018</v>
      </c>
      <c r="V6" s="199">
        <v>2019</v>
      </c>
      <c r="W6" s="199">
        <v>2020</v>
      </c>
      <c r="X6" s="199">
        <v>2021</v>
      </c>
      <c r="Y6" s="199">
        <v>2022</v>
      </c>
      <c r="Z6" s="199">
        <v>2023</v>
      </c>
      <c r="AA6" s="199">
        <v>2024</v>
      </c>
      <c r="AB6" s="199">
        <v>2025</v>
      </c>
    </row>
    <row r="7" spans="1:28" x14ac:dyDescent="0.25">
      <c r="B7" s="193" t="s">
        <v>195</v>
      </c>
      <c r="C7" s="200">
        <v>3075.1</v>
      </c>
      <c r="D7" s="200">
        <v>3798.6</v>
      </c>
      <c r="E7" s="200">
        <v>4699.7</v>
      </c>
      <c r="F7" s="200">
        <v>5428.3</v>
      </c>
      <c r="G7" s="200">
        <v>5779.1</v>
      </c>
      <c r="H7" s="200">
        <v>6176.2</v>
      </c>
      <c r="I7" s="200">
        <v>6640.3</v>
      </c>
      <c r="J7" s="200">
        <v>7560.2</v>
      </c>
      <c r="K7" s="200">
        <v>8338.9</v>
      </c>
      <c r="L7" s="200">
        <v>9406.7000000000007</v>
      </c>
      <c r="M7" s="200">
        <v>9637.9</v>
      </c>
      <c r="N7" s="200">
        <v>8872.4</v>
      </c>
      <c r="O7" s="200">
        <v>10944.2</v>
      </c>
      <c r="P7" s="200">
        <v>11699</v>
      </c>
      <c r="Q7" s="200">
        <v>13504</v>
      </c>
      <c r="R7" s="200">
        <v>14099.7</v>
      </c>
      <c r="S7" s="200">
        <v>14246.2</v>
      </c>
      <c r="T7" s="200">
        <v>15768.1</v>
      </c>
      <c r="U7" s="200">
        <v>17378.5</v>
      </c>
      <c r="V7" s="200">
        <v>20359.7</v>
      </c>
      <c r="W7" s="200">
        <v>21761</v>
      </c>
      <c r="X7" s="200">
        <v>23180.2</v>
      </c>
      <c r="Y7" s="200">
        <v>22991.8</v>
      </c>
      <c r="Z7" s="200">
        <v>29830.3</v>
      </c>
      <c r="AA7" s="200">
        <v>35878.5</v>
      </c>
      <c r="AB7" s="200">
        <v>41947</v>
      </c>
    </row>
    <row r="8" spans="1:28" x14ac:dyDescent="0.25">
      <c r="B8" s="193" t="s">
        <v>232</v>
      </c>
      <c r="C8" s="245">
        <v>3.7999999999999999E-2</v>
      </c>
      <c r="D8" s="245">
        <v>3.3000000000000002E-2</v>
      </c>
      <c r="E8" s="245">
        <v>2.1000000000000001E-2</v>
      </c>
      <c r="F8" s="245">
        <v>6.5000000000000002E-2</v>
      </c>
      <c r="G8" s="245">
        <v>5.8999999999999997E-2</v>
      </c>
      <c r="H8" s="245">
        <v>6.8000000000000005E-2</v>
      </c>
      <c r="I8" s="245">
        <v>5.1999999999999998E-2</v>
      </c>
      <c r="J8" s="245">
        <v>4.1000000000000002E-2</v>
      </c>
      <c r="K8" s="245">
        <v>-3.9E-2</v>
      </c>
      <c r="L8" s="245">
        <v>6.3E-2</v>
      </c>
      <c r="M8" s="245">
        <v>1E-3</v>
      </c>
      <c r="N8" s="245">
        <v>-0.11</v>
      </c>
      <c r="O8" s="245">
        <v>0.23300000000000001</v>
      </c>
      <c r="P8" s="245">
        <v>6.9000000000000006E-2</v>
      </c>
      <c r="Q8" s="245">
        <v>0.14699999999999999</v>
      </c>
      <c r="R8" s="245">
        <v>3.5999999999999997E-2</v>
      </c>
      <c r="S8" s="245">
        <v>-6.0000000000000001E-3</v>
      </c>
      <c r="T8" s="245">
        <v>8.8999999999999996E-2</v>
      </c>
      <c r="U8" s="245">
        <v>-1E-3</v>
      </c>
      <c r="V8" s="245">
        <v>7.3999999999999996E-2</v>
      </c>
      <c r="W8" s="245">
        <v>4.2999999999999997E-2</v>
      </c>
      <c r="X8" s="245">
        <v>3.6999999999999998E-2</v>
      </c>
      <c r="Y8" s="245">
        <v>-0.13</v>
      </c>
      <c r="Z8" s="245">
        <v>9.0999999999999998E-2</v>
      </c>
      <c r="AA8" s="245">
        <v>5.8999999999999997E-2</v>
      </c>
      <c r="AB8" s="245">
        <v>3.9E-2</v>
      </c>
    </row>
    <row r="9" spans="1:28" x14ac:dyDescent="0.25">
      <c r="B9" s="341" t="s">
        <v>196</v>
      </c>
      <c r="C9" s="341"/>
      <c r="D9" s="341"/>
      <c r="E9" s="341"/>
      <c r="F9" s="341"/>
      <c r="G9" s="341"/>
      <c r="H9" s="341"/>
      <c r="I9" s="341"/>
      <c r="J9" s="341"/>
      <c r="K9" s="341"/>
      <c r="L9" s="341"/>
      <c r="M9" s="341"/>
      <c r="N9" s="341"/>
      <c r="O9" s="341"/>
      <c r="P9" s="341"/>
      <c r="Q9" s="341"/>
      <c r="R9" s="341"/>
      <c r="S9" s="341"/>
      <c r="T9" s="341"/>
      <c r="U9" s="341"/>
      <c r="V9" s="341"/>
      <c r="W9" s="341"/>
      <c r="X9" s="341"/>
      <c r="Y9" s="341"/>
      <c r="Z9" s="243"/>
      <c r="AA9" s="243"/>
      <c r="AB9" s="243"/>
    </row>
    <row r="11" spans="1:28" x14ac:dyDescent="0.25">
      <c r="B11" s="197" t="s">
        <v>255</v>
      </c>
      <c r="C11" s="201"/>
    </row>
    <row r="12" spans="1:28" x14ac:dyDescent="0.25">
      <c r="B12" s="202"/>
      <c r="C12" s="203" t="s">
        <v>197</v>
      </c>
      <c r="D12" s="204"/>
      <c r="E12" s="204"/>
      <c r="F12" s="204"/>
      <c r="G12" s="205"/>
      <c r="H12" s="205"/>
      <c r="I12" s="205"/>
      <c r="J12" s="195"/>
      <c r="K12" s="195"/>
      <c r="L12" s="195"/>
      <c r="M12" s="195"/>
      <c r="N12" s="195"/>
    </row>
    <row r="13" spans="1:28" x14ac:dyDescent="0.25">
      <c r="B13" s="206" t="s">
        <v>198</v>
      </c>
      <c r="C13" s="207">
        <v>1</v>
      </c>
      <c r="D13" s="208"/>
      <c r="E13" s="204"/>
      <c r="F13" s="204"/>
      <c r="G13" s="205"/>
      <c r="H13" s="205"/>
      <c r="I13" s="205"/>
      <c r="J13" s="340"/>
      <c r="K13" s="340"/>
      <c r="L13" s="340"/>
      <c r="M13" s="340"/>
      <c r="N13" s="340"/>
      <c r="O13" s="340"/>
      <c r="P13" s="340"/>
    </row>
    <row r="14" spans="1:28" x14ac:dyDescent="0.25">
      <c r="B14" s="206" t="s">
        <v>199</v>
      </c>
      <c r="C14" s="207">
        <v>4000</v>
      </c>
      <c r="D14" s="208"/>
      <c r="E14" s="204"/>
      <c r="F14" s="204"/>
      <c r="G14" s="205"/>
      <c r="H14" s="205"/>
      <c r="I14" s="205"/>
      <c r="J14" s="340"/>
      <c r="K14" s="340"/>
      <c r="L14" s="340"/>
      <c r="M14" s="340"/>
      <c r="N14" s="340"/>
      <c r="O14" s="340"/>
      <c r="P14" s="340"/>
    </row>
    <row r="15" spans="1:28" x14ac:dyDescent="0.25">
      <c r="B15" s="206" t="s">
        <v>200</v>
      </c>
      <c r="C15" s="207">
        <v>0</v>
      </c>
      <c r="D15" s="208"/>
      <c r="E15" s="204"/>
      <c r="F15" s="204"/>
      <c r="G15" s="205"/>
      <c r="H15" s="205"/>
      <c r="I15" s="205"/>
      <c r="J15" s="340"/>
      <c r="K15" s="340"/>
      <c r="L15" s="340"/>
      <c r="M15" s="340"/>
      <c r="N15" s="340"/>
      <c r="O15" s="340"/>
      <c r="P15" s="340"/>
    </row>
    <row r="16" spans="1:28" x14ac:dyDescent="0.25">
      <c r="B16" s="206" t="s">
        <v>201</v>
      </c>
      <c r="C16" s="207">
        <v>154</v>
      </c>
      <c r="D16" s="208"/>
      <c r="E16" s="204"/>
      <c r="F16" s="204"/>
      <c r="G16" s="205"/>
      <c r="H16" s="205"/>
      <c r="I16" s="205"/>
      <c r="J16" s="340"/>
      <c r="K16" s="340"/>
      <c r="L16" s="340"/>
      <c r="M16" s="340"/>
      <c r="N16" s="340"/>
      <c r="O16" s="340"/>
      <c r="P16" s="340"/>
    </row>
    <row r="17" spans="2:28" x14ac:dyDescent="0.25">
      <c r="B17" s="206" t="s">
        <v>202</v>
      </c>
      <c r="C17" s="207">
        <v>376</v>
      </c>
      <c r="D17" s="208"/>
      <c r="E17" s="204"/>
      <c r="F17" s="204"/>
      <c r="G17" s="205"/>
      <c r="H17" s="205"/>
      <c r="I17" s="205"/>
      <c r="J17" s="340"/>
      <c r="K17" s="340"/>
      <c r="L17" s="340"/>
      <c r="M17" s="340"/>
      <c r="N17" s="340"/>
      <c r="O17" s="340"/>
      <c r="P17" s="340"/>
    </row>
    <row r="18" spans="2:28" x14ac:dyDescent="0.25">
      <c r="B18" s="206" t="s">
        <v>203</v>
      </c>
      <c r="C18" s="207">
        <v>4</v>
      </c>
      <c r="D18" s="208"/>
      <c r="E18" s="204"/>
      <c r="F18" s="204"/>
      <c r="G18" s="205"/>
      <c r="H18" s="205"/>
      <c r="I18" s="205"/>
      <c r="J18" s="340"/>
      <c r="K18" s="340"/>
      <c r="L18" s="340"/>
      <c r="M18" s="340"/>
      <c r="N18" s="340"/>
      <c r="O18" s="340"/>
      <c r="P18" s="340"/>
    </row>
    <row r="19" spans="2:28" x14ac:dyDescent="0.25">
      <c r="B19" s="209" t="s">
        <v>204</v>
      </c>
      <c r="C19" s="210">
        <v>4534</v>
      </c>
      <c r="D19" s="208"/>
      <c r="E19" s="204"/>
      <c r="F19" s="204"/>
      <c r="G19" s="205"/>
      <c r="H19" s="205"/>
      <c r="I19" s="205"/>
      <c r="J19" s="340"/>
      <c r="K19" s="340"/>
      <c r="L19" s="340"/>
      <c r="M19" s="340"/>
      <c r="N19" s="340"/>
      <c r="O19" s="340"/>
      <c r="P19" s="340"/>
    </row>
    <row r="20" spans="2:28" x14ac:dyDescent="0.25">
      <c r="B20" s="206" t="s">
        <v>196</v>
      </c>
      <c r="C20" s="204"/>
      <c r="D20" s="204"/>
      <c r="E20" s="204"/>
      <c r="F20" s="204"/>
      <c r="G20" s="205"/>
      <c r="H20" s="205"/>
      <c r="I20" s="205"/>
      <c r="J20" s="340"/>
      <c r="K20" s="340"/>
      <c r="L20" s="340"/>
      <c r="M20" s="340"/>
      <c r="N20" s="340"/>
      <c r="O20" s="340"/>
      <c r="P20" s="340"/>
    </row>
    <row r="21" spans="2:28" x14ac:dyDescent="0.25">
      <c r="B21" s="206"/>
      <c r="C21" s="204"/>
      <c r="D21" s="204"/>
      <c r="E21" s="204"/>
      <c r="F21" s="204"/>
      <c r="G21" s="205"/>
      <c r="H21" s="205"/>
      <c r="I21" s="205"/>
      <c r="J21" s="340"/>
      <c r="K21" s="340"/>
      <c r="L21" s="340"/>
      <c r="M21" s="340"/>
      <c r="N21" s="340"/>
      <c r="O21" s="340"/>
      <c r="P21" s="340"/>
    </row>
    <row r="22" spans="2:28" x14ac:dyDescent="0.25">
      <c r="B22" s="206"/>
      <c r="C22" s="204"/>
      <c r="D22" s="204"/>
      <c r="E22" s="204"/>
      <c r="F22" s="204"/>
      <c r="G22" s="204"/>
      <c r="H22" s="204"/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  <c r="AB22" s="204"/>
    </row>
    <row r="23" spans="2:28" x14ac:dyDescent="0.25">
      <c r="C23" s="211"/>
      <c r="D23" s="211"/>
      <c r="E23" s="211"/>
      <c r="F23" s="211"/>
      <c r="G23" s="211"/>
      <c r="H23" s="211"/>
      <c r="I23" s="211"/>
      <c r="J23" s="212"/>
      <c r="K23" s="212"/>
      <c r="L23" s="212"/>
      <c r="M23" s="212"/>
      <c r="N23" s="212"/>
      <c r="O23" s="212"/>
      <c r="P23" s="212"/>
      <c r="Q23" s="212"/>
      <c r="R23" s="212"/>
      <c r="S23" s="212"/>
    </row>
    <row r="24" spans="2:28" x14ac:dyDescent="0.25"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  <c r="P24" s="266"/>
      <c r="Q24" s="266"/>
      <c r="R24" s="266"/>
      <c r="S24" s="266"/>
      <c r="T24" s="266"/>
      <c r="U24" s="266"/>
      <c r="V24" s="266"/>
      <c r="W24" s="266"/>
      <c r="X24" s="266"/>
      <c r="Y24" s="266"/>
      <c r="Z24" s="266"/>
      <c r="AA24" s="266"/>
      <c r="AB24" s="266"/>
    </row>
    <row r="25" spans="2:28" x14ac:dyDescent="0.25"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  <c r="R25" s="212"/>
      <c r="S25" s="212"/>
    </row>
    <row r="26" spans="2:28" x14ac:dyDescent="0.25">
      <c r="C26" s="244"/>
      <c r="D26" s="244"/>
      <c r="E26" s="244"/>
      <c r="F26" s="244"/>
      <c r="G26" s="244"/>
      <c r="H26" s="244"/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</row>
  </sheetData>
  <mergeCells count="19">
    <mergeCell ref="J15:M15"/>
    <mergeCell ref="N15:P15"/>
    <mergeCell ref="B9:Y9"/>
    <mergeCell ref="J13:M13"/>
    <mergeCell ref="N13:P13"/>
    <mergeCell ref="J14:M14"/>
    <mergeCell ref="N14:P14"/>
    <mergeCell ref="J16:M16"/>
    <mergeCell ref="N16:P16"/>
    <mergeCell ref="J17:M17"/>
    <mergeCell ref="N17:P17"/>
    <mergeCell ref="J18:M18"/>
    <mergeCell ref="N18:P18"/>
    <mergeCell ref="J19:M19"/>
    <mergeCell ref="N19:P19"/>
    <mergeCell ref="J20:M20"/>
    <mergeCell ref="N20:P20"/>
    <mergeCell ref="J21:M21"/>
    <mergeCell ref="N21:P21"/>
  </mergeCells>
  <hyperlinks>
    <hyperlink ref="A1" location="Índice!A1" display="Índice" xr:uid="{D3F42CB1-53F2-46B5-8F4F-6B7C76FD0D2C}"/>
  </hyperlink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6651A-B36A-43E2-8723-552E25021D62}">
  <dimension ref="A1:X22"/>
  <sheetViews>
    <sheetView showGridLines="0" workbookViewId="0"/>
  </sheetViews>
  <sheetFormatPr defaultColWidth="9.140625" defaultRowHeight="13.5" x14ac:dyDescent="0.25"/>
  <cols>
    <col min="1" max="1" width="9.140625" style="193"/>
    <col min="2" max="2" width="36.5703125" style="193" customWidth="1"/>
    <col min="3" max="3" width="11.5703125" style="193" customWidth="1"/>
    <col min="4" max="16384" width="9.140625" style="193"/>
  </cols>
  <sheetData>
    <row r="1" spans="1:24" x14ac:dyDescent="0.25">
      <c r="A1" s="194" t="s">
        <v>1</v>
      </c>
    </row>
    <row r="3" spans="1:24" x14ac:dyDescent="0.25">
      <c r="B3" s="195" t="str">
        <f>+Índice!B25</f>
        <v>Gráfico 16 - Composição da carteira do FEFSS (%)</v>
      </c>
    </row>
    <row r="4" spans="1:24" x14ac:dyDescent="0.25">
      <c r="A4" s="196"/>
    </row>
    <row r="5" spans="1:24" x14ac:dyDescent="0.25">
      <c r="B5" s="197"/>
      <c r="C5" s="201"/>
    </row>
    <row r="6" spans="1:24" x14ac:dyDescent="0.25">
      <c r="B6" s="202"/>
      <c r="C6" s="203">
        <v>2010</v>
      </c>
      <c r="D6" s="203">
        <f>+C6+1</f>
        <v>2011</v>
      </c>
      <c r="E6" s="203">
        <f t="shared" ref="E6:R6" si="0">+D6+1</f>
        <v>2012</v>
      </c>
      <c r="F6" s="203">
        <f t="shared" si="0"/>
        <v>2013</v>
      </c>
      <c r="G6" s="203">
        <f t="shared" si="0"/>
        <v>2014</v>
      </c>
      <c r="H6" s="203">
        <f t="shared" si="0"/>
        <v>2015</v>
      </c>
      <c r="I6" s="203">
        <f t="shared" si="0"/>
        <v>2016</v>
      </c>
      <c r="J6" s="203">
        <f t="shared" si="0"/>
        <v>2017</v>
      </c>
      <c r="K6" s="203">
        <f t="shared" si="0"/>
        <v>2018</v>
      </c>
      <c r="L6" s="203">
        <f t="shared" si="0"/>
        <v>2019</v>
      </c>
      <c r="M6" s="203">
        <f t="shared" si="0"/>
        <v>2020</v>
      </c>
      <c r="N6" s="203">
        <f t="shared" si="0"/>
        <v>2021</v>
      </c>
      <c r="O6" s="203">
        <f t="shared" si="0"/>
        <v>2022</v>
      </c>
      <c r="P6" s="203">
        <f t="shared" si="0"/>
        <v>2023</v>
      </c>
      <c r="Q6" s="203">
        <f t="shared" si="0"/>
        <v>2024</v>
      </c>
      <c r="R6" s="203">
        <f t="shared" si="0"/>
        <v>2025</v>
      </c>
    </row>
    <row r="7" spans="1:24" x14ac:dyDescent="0.25">
      <c r="B7" s="206" t="s">
        <v>343</v>
      </c>
      <c r="C7" s="296">
        <v>0.53200000000000003</v>
      </c>
      <c r="D7" s="296">
        <v>0.50700000000000001</v>
      </c>
      <c r="E7" s="296">
        <v>0.54700000000000004</v>
      </c>
      <c r="F7" s="296">
        <v>0.57799999999999996</v>
      </c>
      <c r="G7" s="296">
        <v>0.75</v>
      </c>
      <c r="H7" s="296">
        <v>0.78100000000000003</v>
      </c>
      <c r="I7" s="296">
        <v>0.75800000000000001</v>
      </c>
      <c r="J7" s="296">
        <v>0.72399999999999998</v>
      </c>
      <c r="K7" s="296">
        <v>0.69</v>
      </c>
      <c r="L7" s="296">
        <v>0.505</v>
      </c>
      <c r="M7" s="296">
        <v>0.505</v>
      </c>
      <c r="N7" s="296">
        <v>0.51500000000000001</v>
      </c>
      <c r="O7" s="296">
        <v>0.51500000000000001</v>
      </c>
      <c r="P7" s="296">
        <v>0.54300000000000004</v>
      </c>
      <c r="Q7" s="296">
        <v>0.52</v>
      </c>
      <c r="R7" s="296">
        <v>0.50800000000000001</v>
      </c>
    </row>
    <row r="8" spans="1:24" x14ac:dyDescent="0.25">
      <c r="B8" s="206" t="s">
        <v>344</v>
      </c>
      <c r="C8" s="296">
        <v>1E-3</v>
      </c>
      <c r="D8" s="296">
        <v>1E-3</v>
      </c>
      <c r="E8" s="296">
        <v>0</v>
      </c>
      <c r="F8" s="296">
        <v>0</v>
      </c>
      <c r="G8" s="296">
        <v>0</v>
      </c>
      <c r="H8" s="296">
        <v>0</v>
      </c>
      <c r="I8" s="296">
        <v>0</v>
      </c>
      <c r="J8" s="296">
        <v>0</v>
      </c>
      <c r="K8" s="296">
        <v>0</v>
      </c>
      <c r="L8" s="296">
        <v>0</v>
      </c>
      <c r="M8" s="296">
        <v>0</v>
      </c>
      <c r="N8" s="296">
        <v>0</v>
      </c>
      <c r="O8" s="296">
        <v>0</v>
      </c>
      <c r="P8" s="296">
        <v>0</v>
      </c>
      <c r="Q8" s="296">
        <v>0</v>
      </c>
      <c r="R8" s="296">
        <v>0</v>
      </c>
    </row>
    <row r="9" spans="1:24" x14ac:dyDescent="0.25">
      <c r="B9" s="206" t="s">
        <v>345</v>
      </c>
      <c r="C9" s="296">
        <v>0.22800000000000001</v>
      </c>
      <c r="D9" s="296">
        <v>0.20499999999999999</v>
      </c>
      <c r="E9" s="296">
        <v>0.28899999999999998</v>
      </c>
      <c r="F9" s="296">
        <v>0.21299999999999999</v>
      </c>
      <c r="G9" s="296">
        <v>9.9000000000000005E-2</v>
      </c>
      <c r="H9" s="296">
        <v>7.4999999999999997E-2</v>
      </c>
      <c r="I9" s="296">
        <v>9.0999999999999998E-2</v>
      </c>
      <c r="J9" s="296">
        <v>0.109</v>
      </c>
      <c r="K9" s="296">
        <v>0.14399999999999999</v>
      </c>
      <c r="L9" s="296">
        <v>0.246</v>
      </c>
      <c r="M9" s="296">
        <v>0.25900000000000001</v>
      </c>
      <c r="N9" s="296">
        <v>0.254</v>
      </c>
      <c r="O9" s="296">
        <v>0.245</v>
      </c>
      <c r="P9" s="296">
        <v>0.23899999999999999</v>
      </c>
      <c r="Q9" s="296">
        <v>0.249</v>
      </c>
      <c r="R9" s="296">
        <v>0.247</v>
      </c>
    </row>
    <row r="10" spans="1:24" x14ac:dyDescent="0.25">
      <c r="B10" s="206" t="s">
        <v>346</v>
      </c>
      <c r="C10" s="296">
        <v>0.23200000000000001</v>
      </c>
      <c r="D10" s="296">
        <v>0.16300000000000001</v>
      </c>
      <c r="E10" s="296">
        <v>0.13400000000000001</v>
      </c>
      <c r="F10" s="296">
        <v>0.156</v>
      </c>
      <c r="G10" s="296">
        <v>0.109</v>
      </c>
      <c r="H10" s="296">
        <v>8.8999999999999996E-2</v>
      </c>
      <c r="I10" s="296">
        <v>0.106</v>
      </c>
      <c r="J10" s="296">
        <v>0.13300000000000001</v>
      </c>
      <c r="K10" s="296">
        <v>0.151</v>
      </c>
      <c r="L10" s="296">
        <v>0.20799999999999999</v>
      </c>
      <c r="M10" s="296">
        <v>0.20899999999999999</v>
      </c>
      <c r="N10" s="296">
        <v>0.219</v>
      </c>
      <c r="O10" s="296">
        <v>0.19500000000000001</v>
      </c>
      <c r="P10" s="296">
        <v>0.214</v>
      </c>
      <c r="Q10" s="296">
        <v>0.22700000000000001</v>
      </c>
      <c r="R10" s="296">
        <v>0.23599999999999999</v>
      </c>
    </row>
    <row r="11" spans="1:24" x14ac:dyDescent="0.25">
      <c r="B11" s="206" t="s">
        <v>347</v>
      </c>
      <c r="C11" s="296">
        <v>2.1999999999999999E-2</v>
      </c>
      <c r="D11" s="296">
        <v>2.3E-2</v>
      </c>
      <c r="E11" s="296">
        <v>1.7999999999999999E-2</v>
      </c>
      <c r="F11" s="296">
        <v>1.4E-2</v>
      </c>
      <c r="G11" s="296">
        <v>1.2E-2</v>
      </c>
      <c r="H11" s="296">
        <v>1.2E-2</v>
      </c>
      <c r="I11" s="296">
        <v>5.0000000000000001E-3</v>
      </c>
      <c r="J11" s="296">
        <v>4.0000000000000001E-3</v>
      </c>
      <c r="K11" s="296">
        <v>6.0000000000000001E-3</v>
      </c>
      <c r="L11" s="296">
        <v>5.0000000000000001E-3</v>
      </c>
      <c r="M11" s="296">
        <v>4.0000000000000001E-3</v>
      </c>
      <c r="N11" s="296">
        <v>5.0000000000000001E-3</v>
      </c>
      <c r="O11" s="296">
        <v>5.0000000000000001E-3</v>
      </c>
      <c r="P11" s="296">
        <v>3.0000000000000001E-3</v>
      </c>
      <c r="Q11" s="296">
        <v>3.0000000000000001E-3</v>
      </c>
      <c r="R11" s="296">
        <v>2E-3</v>
      </c>
    </row>
    <row r="12" spans="1:24" x14ac:dyDescent="0.25">
      <c r="B12" s="206" t="s">
        <v>348</v>
      </c>
      <c r="C12" s="296">
        <v>-3.6999999999999998E-2</v>
      </c>
      <c r="D12" s="296">
        <v>8.6999999999999994E-2</v>
      </c>
      <c r="E12" s="296">
        <v>2E-3</v>
      </c>
      <c r="F12" s="296">
        <v>3.2000000000000001E-2</v>
      </c>
      <c r="G12" s="296">
        <v>2.8000000000000001E-2</v>
      </c>
      <c r="H12" s="296">
        <v>4.2000000000000003E-2</v>
      </c>
      <c r="I12" s="296">
        <v>4.1000000000000002E-2</v>
      </c>
      <c r="J12" s="296">
        <v>3.1E-2</v>
      </c>
      <c r="K12" s="296">
        <v>8.0000000000000002E-3</v>
      </c>
      <c r="L12" s="296">
        <v>3.5000000000000003E-2</v>
      </c>
      <c r="M12" s="296">
        <v>2.3E-2</v>
      </c>
      <c r="N12" s="296">
        <v>6.0000000000000001E-3</v>
      </c>
      <c r="O12" s="296">
        <v>0.04</v>
      </c>
      <c r="P12" s="296">
        <v>1E-3</v>
      </c>
      <c r="Q12" s="296">
        <v>1E-3</v>
      </c>
      <c r="R12" s="296">
        <v>7.0000000000000001E-3</v>
      </c>
    </row>
    <row r="13" spans="1:24" x14ac:dyDescent="0.25">
      <c r="B13" s="295" t="s">
        <v>349</v>
      </c>
      <c r="C13" s="297">
        <v>2.1999999999999999E-2</v>
      </c>
      <c r="D13" s="297">
        <v>1.4999999999999999E-2</v>
      </c>
      <c r="E13" s="297">
        <v>8.9999999999999993E-3</v>
      </c>
      <c r="F13" s="297">
        <v>6.0000000000000001E-3</v>
      </c>
      <c r="G13" s="297">
        <v>1E-3</v>
      </c>
      <c r="H13" s="297">
        <v>0</v>
      </c>
      <c r="I13" s="297">
        <v>0</v>
      </c>
      <c r="J13" s="297">
        <v>0</v>
      </c>
      <c r="K13" s="297">
        <v>0</v>
      </c>
      <c r="L13" s="297">
        <v>0</v>
      </c>
      <c r="M13" s="297">
        <v>0</v>
      </c>
      <c r="N13" s="297">
        <v>0</v>
      </c>
      <c r="O13" s="297">
        <v>0</v>
      </c>
      <c r="P13" s="297">
        <v>0</v>
      </c>
      <c r="Q13" s="297">
        <v>0</v>
      </c>
      <c r="R13" s="297">
        <v>0</v>
      </c>
    </row>
    <row r="14" spans="1:24" x14ac:dyDescent="0.25">
      <c r="B14" s="206" t="s">
        <v>196</v>
      </c>
      <c r="C14" s="204"/>
      <c r="D14" s="204"/>
      <c r="E14" s="204"/>
      <c r="F14" s="204"/>
      <c r="G14" s="205"/>
      <c r="H14" s="205"/>
      <c r="I14" s="205"/>
      <c r="J14" s="294"/>
      <c r="K14" s="294"/>
      <c r="L14" s="294"/>
      <c r="M14" s="294"/>
      <c r="N14" s="294"/>
      <c r="O14" s="294"/>
      <c r="P14" s="294"/>
    </row>
    <row r="15" spans="1:24" x14ac:dyDescent="0.25">
      <c r="B15" s="206"/>
      <c r="C15" s="298"/>
      <c r="D15" s="298"/>
      <c r="E15" s="298"/>
      <c r="F15" s="298"/>
      <c r="G15" s="298"/>
      <c r="H15" s="298"/>
      <c r="I15" s="298"/>
      <c r="J15" s="298"/>
      <c r="K15" s="298"/>
      <c r="L15" s="298"/>
      <c r="M15" s="298"/>
      <c r="N15" s="298"/>
      <c r="O15" s="298"/>
      <c r="P15" s="298"/>
      <c r="Q15" s="298"/>
      <c r="R15" s="298"/>
    </row>
    <row r="16" spans="1:24" x14ac:dyDescent="0.25">
      <c r="B16" s="206"/>
      <c r="C16" s="298"/>
      <c r="D16" s="298"/>
      <c r="E16" s="298"/>
      <c r="F16" s="298"/>
      <c r="G16" s="298"/>
      <c r="H16" s="298"/>
      <c r="I16" s="298"/>
      <c r="J16" s="298"/>
      <c r="K16" s="298"/>
      <c r="L16" s="298"/>
      <c r="M16" s="298"/>
      <c r="N16" s="298"/>
      <c r="O16" s="298"/>
      <c r="P16" s="298"/>
      <c r="Q16" s="298"/>
      <c r="R16" s="298"/>
      <c r="S16" s="204"/>
      <c r="T16" s="204"/>
      <c r="U16" s="204"/>
      <c r="V16" s="204"/>
      <c r="W16" s="204"/>
      <c r="X16" s="204"/>
    </row>
    <row r="17" spans="3:24" x14ac:dyDescent="0.25">
      <c r="C17" s="298"/>
      <c r="D17" s="298"/>
      <c r="E17" s="298"/>
      <c r="F17" s="298"/>
      <c r="G17" s="298"/>
      <c r="H17" s="298"/>
      <c r="I17" s="298"/>
      <c r="J17" s="298"/>
      <c r="K17" s="298"/>
      <c r="L17" s="298"/>
      <c r="M17" s="298"/>
      <c r="N17" s="298"/>
      <c r="O17" s="298"/>
      <c r="P17" s="298"/>
      <c r="Q17" s="298"/>
      <c r="R17" s="298"/>
    </row>
    <row r="18" spans="3:24" x14ac:dyDescent="0.25">
      <c r="C18" s="298"/>
      <c r="D18" s="298"/>
      <c r="E18" s="298"/>
      <c r="F18" s="298"/>
      <c r="G18" s="298"/>
      <c r="H18" s="298"/>
      <c r="I18" s="298"/>
      <c r="J18" s="298"/>
      <c r="K18" s="298"/>
      <c r="L18" s="298"/>
      <c r="M18" s="298"/>
      <c r="N18" s="298"/>
      <c r="O18" s="298"/>
      <c r="P18" s="298"/>
      <c r="Q18" s="298"/>
      <c r="R18" s="298"/>
      <c r="S18" s="266"/>
      <c r="T18" s="266"/>
      <c r="U18" s="266"/>
      <c r="V18" s="266"/>
      <c r="W18" s="266"/>
      <c r="X18" s="266"/>
    </row>
    <row r="19" spans="3:24" x14ac:dyDescent="0.25">
      <c r="C19" s="298"/>
      <c r="D19" s="298"/>
      <c r="E19" s="298"/>
      <c r="F19" s="298"/>
      <c r="G19" s="298"/>
      <c r="H19" s="298"/>
      <c r="I19" s="298"/>
      <c r="J19" s="298"/>
      <c r="K19" s="298"/>
      <c r="L19" s="298"/>
      <c r="M19" s="298"/>
      <c r="N19" s="298"/>
      <c r="O19" s="298"/>
      <c r="P19" s="298"/>
      <c r="Q19" s="298"/>
      <c r="R19" s="298"/>
    </row>
    <row r="20" spans="3:24" x14ac:dyDescent="0.25">
      <c r="C20" s="298"/>
      <c r="D20" s="298"/>
      <c r="E20" s="298"/>
      <c r="F20" s="298"/>
      <c r="G20" s="298"/>
      <c r="H20" s="298"/>
      <c r="I20" s="298"/>
      <c r="J20" s="298"/>
      <c r="K20" s="298"/>
      <c r="L20" s="298"/>
      <c r="M20" s="298"/>
      <c r="N20" s="298"/>
      <c r="O20" s="298"/>
      <c r="P20" s="298"/>
      <c r="Q20" s="298"/>
      <c r="R20" s="298"/>
      <c r="S20" s="244"/>
      <c r="T20" s="244"/>
      <c r="U20" s="244"/>
      <c r="V20" s="244"/>
      <c r="W20" s="244"/>
    </row>
    <row r="21" spans="3:24" x14ac:dyDescent="0.25">
      <c r="C21" s="298"/>
      <c r="D21" s="298"/>
      <c r="E21" s="298"/>
      <c r="F21" s="298"/>
      <c r="G21" s="298"/>
      <c r="H21" s="298"/>
      <c r="I21" s="298"/>
      <c r="J21" s="298"/>
      <c r="K21" s="298"/>
      <c r="L21" s="298"/>
      <c r="M21" s="298"/>
      <c r="N21" s="298"/>
      <c r="O21" s="298"/>
      <c r="P21" s="298"/>
      <c r="Q21" s="298"/>
      <c r="R21" s="298"/>
    </row>
    <row r="22" spans="3:24" x14ac:dyDescent="0.25">
      <c r="C22" s="298"/>
      <c r="D22" s="298"/>
      <c r="E22" s="298"/>
      <c r="F22" s="298"/>
      <c r="G22" s="298"/>
      <c r="H22" s="298"/>
      <c r="I22" s="298"/>
      <c r="J22" s="298"/>
      <c r="K22" s="298"/>
      <c r="L22" s="298"/>
      <c r="M22" s="298"/>
      <c r="N22" s="298"/>
      <c r="O22" s="298"/>
      <c r="P22" s="298"/>
      <c r="Q22" s="298"/>
      <c r="R22" s="298"/>
    </row>
  </sheetData>
  <hyperlinks>
    <hyperlink ref="A1" location="Índice!A1" display="Índice" xr:uid="{C63224FB-5C3A-4EA4-9E74-3FAF8AC8C468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CC45D-42A8-4B45-B835-FB16EF9D5FB2}">
  <sheetPr>
    <pageSetUpPr fitToPage="1"/>
  </sheetPr>
  <dimension ref="A1:O31"/>
  <sheetViews>
    <sheetView showGridLines="0" workbookViewId="0"/>
  </sheetViews>
  <sheetFormatPr defaultColWidth="9" defaultRowHeight="13.5" x14ac:dyDescent="0.25"/>
  <cols>
    <col min="1" max="1" width="9" style="1"/>
    <col min="2" max="2" width="33.140625" style="1" customWidth="1"/>
    <col min="3" max="7" width="9.140625" style="1" customWidth="1"/>
    <col min="8" max="16384" width="9" style="1"/>
  </cols>
  <sheetData>
    <row r="1" spans="1:15" x14ac:dyDescent="0.25">
      <c r="A1" s="12" t="s">
        <v>1</v>
      </c>
    </row>
    <row r="3" spans="1:15" ht="15" customHeight="1" x14ac:dyDescent="0.25">
      <c r="B3" s="344" t="str">
        <f>+Índice!B26</f>
        <v xml:space="preserve">Gráfico 17 – Evolução da receita da CGA </v>
      </c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</row>
    <row r="4" spans="1:15" ht="15.75" customHeight="1" x14ac:dyDescent="0.25">
      <c r="B4" s="101"/>
      <c r="C4" s="101"/>
      <c r="D4" s="101"/>
      <c r="E4" s="101"/>
      <c r="F4" s="101"/>
      <c r="G4" s="101"/>
      <c r="H4" s="102"/>
      <c r="I4" s="101"/>
      <c r="J4" s="103"/>
      <c r="K4" s="103"/>
    </row>
    <row r="5" spans="1:15" x14ac:dyDescent="0.25">
      <c r="B5" s="104"/>
      <c r="C5" s="104">
        <v>2013</v>
      </c>
      <c r="D5" s="104">
        <v>2014</v>
      </c>
      <c r="E5" s="104">
        <v>2015</v>
      </c>
      <c r="F5" s="104">
        <v>2016</v>
      </c>
      <c r="G5" s="104">
        <v>2017</v>
      </c>
      <c r="H5" s="104">
        <v>2018</v>
      </c>
      <c r="I5" s="104">
        <v>2019</v>
      </c>
      <c r="J5" s="104">
        <v>2020</v>
      </c>
      <c r="K5" s="104">
        <v>2021</v>
      </c>
      <c r="L5" s="104">
        <v>2022</v>
      </c>
      <c r="M5" s="104">
        <v>2023</v>
      </c>
      <c r="N5" s="104">
        <v>2024</v>
      </c>
      <c r="O5" s="104">
        <v>2025</v>
      </c>
    </row>
    <row r="6" spans="1:15" x14ac:dyDescent="0.25">
      <c r="B6" s="1" t="s">
        <v>190</v>
      </c>
      <c r="C6" s="3">
        <v>4079</v>
      </c>
      <c r="D6" s="3">
        <v>3870</v>
      </c>
      <c r="E6" s="3">
        <v>4604</v>
      </c>
      <c r="F6" s="3">
        <v>4663</v>
      </c>
      <c r="G6" s="3">
        <v>4729</v>
      </c>
      <c r="H6" s="3">
        <v>4914</v>
      </c>
      <c r="I6" s="3">
        <v>4892</v>
      </c>
      <c r="J6" s="3">
        <v>5016</v>
      </c>
      <c r="K6" s="3">
        <v>5077</v>
      </c>
      <c r="L6" s="3">
        <v>5055</v>
      </c>
      <c r="M6" s="3">
        <v>5718</v>
      </c>
      <c r="N6" s="3">
        <v>6541</v>
      </c>
      <c r="O6" s="3">
        <v>6962</v>
      </c>
    </row>
    <row r="7" spans="1:15" x14ac:dyDescent="0.25">
      <c r="B7" s="53" t="s">
        <v>191</v>
      </c>
      <c r="C7" s="7">
        <v>-136</v>
      </c>
      <c r="D7" s="7">
        <v>-208</v>
      </c>
      <c r="E7" s="7">
        <v>733</v>
      </c>
      <c r="F7" s="7">
        <v>60</v>
      </c>
      <c r="G7" s="7">
        <v>66</v>
      </c>
      <c r="H7" s="7">
        <v>185</v>
      </c>
      <c r="I7" s="7">
        <v>-22</v>
      </c>
      <c r="J7" s="7">
        <v>124</v>
      </c>
      <c r="K7" s="7">
        <v>61</v>
      </c>
      <c r="L7" s="7">
        <v>-22</v>
      </c>
      <c r="M7" s="7">
        <v>663</v>
      </c>
      <c r="N7" s="7">
        <v>823</v>
      </c>
      <c r="O7" s="7">
        <v>421</v>
      </c>
    </row>
    <row r="8" spans="1:15" x14ac:dyDescent="0.25">
      <c r="B8" s="345" t="s">
        <v>283</v>
      </c>
      <c r="C8" s="345"/>
      <c r="D8" s="345"/>
      <c r="E8" s="345"/>
      <c r="F8" s="345"/>
      <c r="G8" s="345"/>
      <c r="H8" s="345"/>
      <c r="I8" s="345"/>
      <c r="J8" s="345"/>
      <c r="K8" s="345"/>
      <c r="L8" s="345"/>
      <c r="M8" s="345"/>
      <c r="N8" s="345"/>
      <c r="O8" s="3"/>
    </row>
    <row r="9" spans="1:15" x14ac:dyDescent="0.25">
      <c r="B9" s="346"/>
      <c r="C9" s="346"/>
      <c r="D9" s="346"/>
      <c r="E9" s="346"/>
      <c r="F9" s="346"/>
      <c r="G9" s="346"/>
      <c r="H9" s="346"/>
      <c r="I9" s="346"/>
      <c r="J9" s="346"/>
      <c r="K9" s="346"/>
      <c r="L9" s="346"/>
      <c r="M9" s="346"/>
      <c r="N9" s="346"/>
      <c r="O9" s="3"/>
    </row>
    <row r="10" spans="1:15" ht="15.75" customHeight="1" x14ac:dyDescent="0.25">
      <c r="H10" s="3"/>
      <c r="J10" s="6"/>
      <c r="K10" s="6"/>
    </row>
    <row r="11" spans="1:15" x14ac:dyDescent="0.25">
      <c r="B11" s="104"/>
      <c r="C11" s="104">
        <v>2013</v>
      </c>
      <c r="D11" s="104">
        <v>2014</v>
      </c>
      <c r="E11" s="104">
        <v>2015</v>
      </c>
      <c r="F11" s="104">
        <v>2016</v>
      </c>
      <c r="G11" s="104">
        <v>2017</v>
      </c>
      <c r="H11" s="104">
        <v>2018</v>
      </c>
      <c r="I11" s="104">
        <v>2019</v>
      </c>
      <c r="J11" s="104">
        <v>2020</v>
      </c>
      <c r="K11" s="104">
        <v>2021</v>
      </c>
      <c r="L11" s="104">
        <v>2022</v>
      </c>
      <c r="M11" s="104">
        <v>2023</v>
      </c>
      <c r="N11" s="104">
        <v>2024</v>
      </c>
      <c r="O11" s="104">
        <v>2025</v>
      </c>
    </row>
    <row r="12" spans="1:15" x14ac:dyDescent="0.25">
      <c r="B12" s="1" t="s">
        <v>158</v>
      </c>
      <c r="C12" s="3">
        <v>4592</v>
      </c>
      <c r="D12" s="3">
        <v>5017</v>
      </c>
      <c r="E12" s="3">
        <v>3984</v>
      </c>
      <c r="F12" s="3">
        <v>4058</v>
      </c>
      <c r="G12" s="3">
        <v>3975</v>
      </c>
      <c r="H12" s="3">
        <v>4010</v>
      </c>
      <c r="I12" s="3">
        <v>3974</v>
      </c>
      <c r="J12" s="3">
        <v>4095</v>
      </c>
      <c r="K12" s="3">
        <v>4119</v>
      </c>
      <c r="L12" s="3">
        <v>4008</v>
      </c>
      <c r="M12" s="3">
        <v>4051</v>
      </c>
      <c r="N12" s="3">
        <v>4329</v>
      </c>
      <c r="O12" s="3">
        <v>4526</v>
      </c>
    </row>
    <row r="13" spans="1:15" x14ac:dyDescent="0.25">
      <c r="B13" s="53" t="s">
        <v>159</v>
      </c>
      <c r="C13" s="105">
        <v>37.200000000000003</v>
      </c>
      <c r="D13" s="105">
        <v>9.1999999999999993</v>
      </c>
      <c r="E13" s="105">
        <v>-20.6</v>
      </c>
      <c r="F13" s="105">
        <v>1.8</v>
      </c>
      <c r="G13" s="105">
        <v>-2</v>
      </c>
      <c r="H13" s="105">
        <v>0.9</v>
      </c>
      <c r="I13" s="105">
        <v>-0.9</v>
      </c>
      <c r="J13" s="105">
        <v>3</v>
      </c>
      <c r="K13" s="105">
        <v>0.6</v>
      </c>
      <c r="L13" s="105">
        <v>-2.7</v>
      </c>
      <c r="M13" s="105">
        <v>1.1000000000000001</v>
      </c>
      <c r="N13" s="105">
        <v>6.9</v>
      </c>
      <c r="O13" s="105">
        <v>4.5999999999999996</v>
      </c>
    </row>
    <row r="14" spans="1:15" x14ac:dyDescent="0.25">
      <c r="B14" s="342" t="s">
        <v>278</v>
      </c>
      <c r="C14" s="342"/>
      <c r="D14" s="342"/>
      <c r="E14" s="342"/>
      <c r="F14" s="342"/>
      <c r="G14" s="342"/>
      <c r="H14" s="342"/>
      <c r="I14" s="342"/>
      <c r="J14" s="342"/>
      <c r="K14" s="342"/>
      <c r="L14" s="342"/>
      <c r="M14" s="342"/>
      <c r="N14" s="342"/>
    </row>
    <row r="15" spans="1:15" x14ac:dyDescent="0.25">
      <c r="B15" s="343"/>
      <c r="C15" s="343"/>
      <c r="D15" s="343"/>
      <c r="E15" s="343"/>
      <c r="F15" s="343"/>
      <c r="G15" s="343"/>
      <c r="H15" s="343"/>
      <c r="I15" s="343"/>
      <c r="J15" s="343"/>
      <c r="K15" s="343"/>
      <c r="L15" s="343"/>
      <c r="M15" s="343"/>
      <c r="N15" s="343"/>
    </row>
    <row r="16" spans="1:15" x14ac:dyDescent="0.25"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3:15" x14ac:dyDescent="0.25"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3:15" x14ac:dyDescent="0.25"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3:15" x14ac:dyDescent="0.25"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3:15" x14ac:dyDescent="0.25"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3:15" x14ac:dyDescent="0.25"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3:15" x14ac:dyDescent="0.25"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3:15" x14ac:dyDescent="0.25"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3:15" x14ac:dyDescent="0.25"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3:15" x14ac:dyDescent="0.25"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3:15" x14ac:dyDescent="0.25"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3:15" x14ac:dyDescent="0.25"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3:15" x14ac:dyDescent="0.25"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3:15" x14ac:dyDescent="0.25"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3:15" x14ac:dyDescent="0.25"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3:15" x14ac:dyDescent="0.25">
      <c r="C31" s="6"/>
      <c r="D31" s="6"/>
      <c r="E31" s="6"/>
      <c r="F31" s="6"/>
      <c r="G31" s="6"/>
      <c r="H31" s="6"/>
      <c r="I31" s="6"/>
      <c r="J31" s="6"/>
      <c r="K31" s="6"/>
      <c r="L31" s="6"/>
    </row>
  </sheetData>
  <mergeCells count="3">
    <mergeCell ref="B14:N15"/>
    <mergeCell ref="B3:N3"/>
    <mergeCell ref="B8:N9"/>
  </mergeCells>
  <hyperlinks>
    <hyperlink ref="A1" location="Índice!A1" display="Índice" xr:uid="{A2832DDB-706A-4F8C-8515-E3C522952A56}"/>
  </hyperlink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FB8DE-456E-4548-A552-C56FB998A417}">
  <dimension ref="A1:AX24"/>
  <sheetViews>
    <sheetView showGridLines="0" zoomScaleNormal="100" workbookViewId="0"/>
  </sheetViews>
  <sheetFormatPr defaultColWidth="9" defaultRowHeight="13.5" x14ac:dyDescent="0.25"/>
  <cols>
    <col min="1" max="1" width="9.5703125" style="1" customWidth="1"/>
    <col min="2" max="2" width="29.140625" style="1" customWidth="1"/>
    <col min="3" max="3" width="11.85546875" style="1" customWidth="1"/>
    <col min="4" max="4" width="11.28515625" style="1" customWidth="1"/>
    <col min="5" max="16384" width="9" style="1"/>
  </cols>
  <sheetData>
    <row r="1" spans="1:49" x14ac:dyDescent="0.25">
      <c r="A1" s="12" t="s">
        <v>1</v>
      </c>
    </row>
    <row r="3" spans="1:49" s="4" customFormat="1" x14ac:dyDescent="0.25">
      <c r="B3" s="2" t="str">
        <f>+Índice!B27</f>
        <v>Gráfico 18 – Evolução do número de subscritores, das contribuições e da massa salarial</v>
      </c>
    </row>
    <row r="4" spans="1:49" s="4" customFormat="1" x14ac:dyDescent="0.25"/>
    <row r="5" spans="1:49" x14ac:dyDescent="0.25">
      <c r="B5" s="2" t="s">
        <v>141</v>
      </c>
    </row>
    <row r="6" spans="1:49" s="4" customFormat="1" x14ac:dyDescent="0.25">
      <c r="B6" s="106"/>
      <c r="C6" s="347">
        <v>2022</v>
      </c>
      <c r="D6" s="347"/>
      <c r="E6" s="347"/>
      <c r="F6" s="347"/>
      <c r="G6" s="347"/>
      <c r="H6" s="347"/>
      <c r="I6" s="347"/>
      <c r="J6" s="347"/>
      <c r="K6" s="347"/>
      <c r="L6" s="347"/>
      <c r="M6" s="347"/>
      <c r="N6" s="347">
        <v>2023</v>
      </c>
      <c r="O6" s="347"/>
      <c r="P6" s="347"/>
      <c r="Q6" s="347"/>
      <c r="R6" s="347"/>
      <c r="S6" s="347"/>
      <c r="T6" s="347"/>
      <c r="U6" s="347"/>
      <c r="V6" s="347"/>
      <c r="W6" s="347"/>
      <c r="X6" s="347"/>
      <c r="Y6" s="347"/>
      <c r="Z6" s="347">
        <v>2024</v>
      </c>
      <c r="AA6" s="347"/>
      <c r="AB6" s="347"/>
      <c r="AC6" s="347"/>
      <c r="AD6" s="347"/>
      <c r="AE6" s="347"/>
      <c r="AF6" s="347"/>
      <c r="AG6" s="347"/>
      <c r="AH6" s="347"/>
      <c r="AI6" s="347"/>
      <c r="AJ6" s="347"/>
      <c r="AK6" s="347"/>
      <c r="AL6" s="347">
        <v>2025</v>
      </c>
      <c r="AM6" s="347"/>
      <c r="AN6" s="347"/>
      <c r="AO6" s="347"/>
      <c r="AP6" s="347"/>
      <c r="AQ6" s="347"/>
      <c r="AR6" s="347"/>
      <c r="AS6" s="347"/>
      <c r="AT6" s="347"/>
      <c r="AU6" s="347"/>
      <c r="AV6" s="347"/>
      <c r="AW6" s="347"/>
    </row>
    <row r="7" spans="1:49" s="4" customFormat="1" x14ac:dyDescent="0.25">
      <c r="B7" s="107"/>
      <c r="C7" s="108" t="s">
        <v>24</v>
      </c>
      <c r="D7" s="108" t="s">
        <v>25</v>
      </c>
      <c r="E7" s="108" t="s">
        <v>26</v>
      </c>
      <c r="F7" s="108" t="s">
        <v>27</v>
      </c>
      <c r="G7" s="108" t="s">
        <v>28</v>
      </c>
      <c r="H7" s="108" t="s">
        <v>29</v>
      </c>
      <c r="I7" s="108" t="s">
        <v>30</v>
      </c>
      <c r="J7" s="108" t="s">
        <v>31</v>
      </c>
      <c r="K7" s="108" t="s">
        <v>32</v>
      </c>
      <c r="L7" s="108" t="s">
        <v>33</v>
      </c>
      <c r="M7" s="108" t="s">
        <v>22</v>
      </c>
      <c r="N7" s="109" t="s">
        <v>23</v>
      </c>
      <c r="O7" s="108" t="s">
        <v>24</v>
      </c>
      <c r="P7" s="108" t="s">
        <v>25</v>
      </c>
      <c r="Q7" s="108" t="s">
        <v>26</v>
      </c>
      <c r="R7" s="108" t="s">
        <v>27</v>
      </c>
      <c r="S7" s="108" t="s">
        <v>28</v>
      </c>
      <c r="T7" s="108" t="s">
        <v>29</v>
      </c>
      <c r="U7" s="108" t="s">
        <v>30</v>
      </c>
      <c r="V7" s="108" t="s">
        <v>31</v>
      </c>
      <c r="W7" s="108" t="s">
        <v>32</v>
      </c>
      <c r="X7" s="108" t="s">
        <v>33</v>
      </c>
      <c r="Y7" s="110" t="s">
        <v>22</v>
      </c>
      <c r="Z7" s="109" t="s">
        <v>23</v>
      </c>
      <c r="AA7" s="108" t="s">
        <v>24</v>
      </c>
      <c r="AB7" s="108" t="s">
        <v>25</v>
      </c>
      <c r="AC7" s="108" t="s">
        <v>26</v>
      </c>
      <c r="AD7" s="108" t="s">
        <v>27</v>
      </c>
      <c r="AE7" s="108" t="s">
        <v>28</v>
      </c>
      <c r="AF7" s="108" t="s">
        <v>29</v>
      </c>
      <c r="AG7" s="108" t="s">
        <v>30</v>
      </c>
      <c r="AH7" s="108" t="s">
        <v>31</v>
      </c>
      <c r="AI7" s="108" t="s">
        <v>32</v>
      </c>
      <c r="AJ7" s="108" t="s">
        <v>33</v>
      </c>
      <c r="AK7" s="110" t="s">
        <v>22</v>
      </c>
      <c r="AL7" s="108" t="s">
        <v>23</v>
      </c>
      <c r="AM7" s="108" t="s">
        <v>24</v>
      </c>
      <c r="AN7" s="108" t="s">
        <v>25</v>
      </c>
      <c r="AO7" s="108" t="s">
        <v>26</v>
      </c>
      <c r="AP7" s="108" t="s">
        <v>27</v>
      </c>
      <c r="AQ7" s="108" t="s">
        <v>28</v>
      </c>
      <c r="AR7" s="108" t="s">
        <v>29</v>
      </c>
      <c r="AS7" s="108" t="s">
        <v>30</v>
      </c>
      <c r="AT7" s="108" t="s">
        <v>31</v>
      </c>
      <c r="AU7" s="108" t="s">
        <v>32</v>
      </c>
      <c r="AV7" s="108" t="s">
        <v>33</v>
      </c>
      <c r="AW7" s="108" t="s">
        <v>22</v>
      </c>
    </row>
    <row r="8" spans="1:49" x14ac:dyDescent="0.25">
      <c r="B8" s="24" t="s">
        <v>52</v>
      </c>
      <c r="C8" s="3">
        <v>399744</v>
      </c>
      <c r="D8" s="3">
        <v>398493</v>
      </c>
      <c r="E8" s="3">
        <v>396892</v>
      </c>
      <c r="F8" s="3">
        <v>395505</v>
      </c>
      <c r="G8" s="3">
        <v>394221</v>
      </c>
      <c r="H8" s="3">
        <v>392991</v>
      </c>
      <c r="I8" s="3">
        <v>391692</v>
      </c>
      <c r="J8" s="3">
        <v>390182</v>
      </c>
      <c r="K8" s="3">
        <v>389139</v>
      </c>
      <c r="L8" s="3">
        <v>387605</v>
      </c>
      <c r="M8" s="63">
        <v>386216</v>
      </c>
      <c r="N8" s="186">
        <v>385147</v>
      </c>
      <c r="O8" s="63">
        <v>383993</v>
      </c>
      <c r="P8" s="63">
        <v>382686</v>
      </c>
      <c r="Q8" s="63">
        <v>381388</v>
      </c>
      <c r="R8" s="63">
        <v>380239</v>
      </c>
      <c r="S8" s="63">
        <v>378942</v>
      </c>
      <c r="T8" s="63">
        <v>377782</v>
      </c>
      <c r="U8" s="63">
        <v>377889</v>
      </c>
      <c r="V8" s="63">
        <v>381944</v>
      </c>
      <c r="W8" s="63">
        <v>383242</v>
      </c>
      <c r="X8" s="63">
        <v>381826</v>
      </c>
      <c r="Y8" s="63">
        <v>380060</v>
      </c>
      <c r="Z8" s="186">
        <v>376348</v>
      </c>
      <c r="AA8" s="63">
        <v>376801</v>
      </c>
      <c r="AB8" s="63">
        <v>375998</v>
      </c>
      <c r="AC8" s="63">
        <v>373975</v>
      </c>
      <c r="AD8" s="63">
        <v>369242</v>
      </c>
      <c r="AE8" s="63">
        <v>371587</v>
      </c>
      <c r="AF8" s="63">
        <v>369872</v>
      </c>
      <c r="AG8" s="63">
        <v>367681</v>
      </c>
      <c r="AH8" s="63">
        <v>365674</v>
      </c>
      <c r="AI8" s="63">
        <v>363152</v>
      </c>
      <c r="AJ8" s="63">
        <v>361719</v>
      </c>
      <c r="AK8" s="63">
        <v>359795</v>
      </c>
      <c r="AL8" s="186">
        <v>357805</v>
      </c>
      <c r="AM8" s="63">
        <v>357420</v>
      </c>
      <c r="AN8" s="63">
        <v>356945</v>
      </c>
      <c r="AO8" s="63">
        <v>359764</v>
      </c>
      <c r="AP8" s="63">
        <v>359533</v>
      </c>
      <c r="AQ8" s="63">
        <v>358826</v>
      </c>
      <c r="AR8" s="63">
        <v>357657</v>
      </c>
      <c r="AS8" s="63">
        <v>356200</v>
      </c>
      <c r="AT8" s="63">
        <v>354653</v>
      </c>
      <c r="AU8" s="63">
        <v>353327</v>
      </c>
      <c r="AV8" s="63">
        <v>351796</v>
      </c>
      <c r="AW8" s="63">
        <v>350419</v>
      </c>
    </row>
    <row r="9" spans="1:49" x14ac:dyDescent="0.25">
      <c r="B9" s="30" t="s">
        <v>119</v>
      </c>
      <c r="C9" s="64">
        <v>-10.9</v>
      </c>
      <c r="D9" s="64">
        <v>-6.5</v>
      </c>
      <c r="E9" s="64">
        <v>-6.7</v>
      </c>
      <c r="F9" s="64">
        <v>-5.2</v>
      </c>
      <c r="G9" s="64">
        <v>-5.7</v>
      </c>
      <c r="H9" s="64">
        <v>-3.7</v>
      </c>
      <c r="I9" s="64">
        <v>-3.1</v>
      </c>
      <c r="J9" s="64">
        <v>-2.8</v>
      </c>
      <c r="K9" s="64">
        <v>-2.6</v>
      </c>
      <c r="L9" s="64">
        <v>-3.1</v>
      </c>
      <c r="M9" s="64">
        <v>-2.8</v>
      </c>
      <c r="N9" s="187">
        <v>7.6</v>
      </c>
      <c r="O9" s="64">
        <v>3</v>
      </c>
      <c r="P9" s="64">
        <v>3.2</v>
      </c>
      <c r="Q9" s="64">
        <v>3.1</v>
      </c>
      <c r="R9" s="64">
        <v>2.2000000000000002</v>
      </c>
      <c r="S9" s="64">
        <v>0.2</v>
      </c>
      <c r="T9" s="64">
        <v>1.8</v>
      </c>
      <c r="U9" s="64">
        <v>2.2000000000000002</v>
      </c>
      <c r="V9" s="64">
        <v>1.8</v>
      </c>
      <c r="W9" s="64">
        <v>1.9</v>
      </c>
      <c r="X9" s="64">
        <v>1.4</v>
      </c>
      <c r="Y9" s="64">
        <v>2.7</v>
      </c>
      <c r="Z9" s="187">
        <v>8.1</v>
      </c>
      <c r="AA9" s="64">
        <v>11.8</v>
      </c>
      <c r="AB9" s="64">
        <v>5.5</v>
      </c>
      <c r="AC9" s="64">
        <v>8.1999999999999993</v>
      </c>
      <c r="AD9" s="64">
        <v>7.8</v>
      </c>
      <c r="AE9" s="64">
        <v>8.1999999999999993</v>
      </c>
      <c r="AF9" s="64">
        <v>7.7</v>
      </c>
      <c r="AG9" s="64">
        <v>7.4</v>
      </c>
      <c r="AH9" s="64">
        <v>7.5</v>
      </c>
      <c r="AI9" s="64">
        <v>7.1</v>
      </c>
      <c r="AJ9" s="64">
        <v>6.9</v>
      </c>
      <c r="AK9" s="64">
        <v>6.8</v>
      </c>
      <c r="AL9" s="187">
        <v>1.1000000000000001</v>
      </c>
      <c r="AM9" s="64">
        <v>1.1000000000000001</v>
      </c>
      <c r="AN9" s="64">
        <v>2.5</v>
      </c>
      <c r="AO9" s="64">
        <v>1.9</v>
      </c>
      <c r="AP9" s="64">
        <v>2.4</v>
      </c>
      <c r="AQ9" s="64">
        <v>2.5</v>
      </c>
      <c r="AR9" s="64">
        <v>3.3</v>
      </c>
      <c r="AS9" s="64">
        <v>3.7</v>
      </c>
      <c r="AT9" s="64">
        <v>3.6</v>
      </c>
      <c r="AU9" s="64">
        <v>4.5</v>
      </c>
      <c r="AV9" s="64">
        <v>3.5</v>
      </c>
      <c r="AW9" s="64">
        <v>3.5</v>
      </c>
    </row>
    <row r="10" spans="1:49" x14ac:dyDescent="0.25">
      <c r="B10" s="343" t="s">
        <v>279</v>
      </c>
      <c r="C10" s="343"/>
      <c r="D10" s="343"/>
      <c r="E10" s="343"/>
      <c r="F10" s="343"/>
      <c r="G10" s="343"/>
      <c r="H10" s="343"/>
      <c r="I10" s="343"/>
      <c r="J10" s="343"/>
      <c r="K10" s="343"/>
      <c r="L10" s="343"/>
      <c r="M10" s="343"/>
      <c r="N10" s="343"/>
      <c r="O10" s="343"/>
      <c r="P10" s="343"/>
      <c r="Q10" s="343"/>
      <c r="R10" s="343"/>
      <c r="S10" s="343"/>
      <c r="T10" s="343"/>
      <c r="U10" s="343"/>
      <c r="V10" s="343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</row>
    <row r="11" spans="1:49" x14ac:dyDescent="0.25">
      <c r="B11" s="343"/>
      <c r="C11" s="343"/>
      <c r="D11" s="343"/>
      <c r="E11" s="343"/>
      <c r="F11" s="343"/>
      <c r="G11" s="343"/>
      <c r="H11" s="343"/>
      <c r="I11" s="343"/>
      <c r="J11" s="343"/>
      <c r="K11" s="343"/>
      <c r="L11" s="343"/>
      <c r="M11" s="343"/>
      <c r="N11" s="343"/>
      <c r="O11" s="343"/>
      <c r="P11" s="343"/>
      <c r="Q11" s="343"/>
      <c r="R11" s="343"/>
      <c r="S11" s="343"/>
      <c r="T11" s="343"/>
      <c r="U11" s="343"/>
      <c r="V11" s="34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</row>
    <row r="12" spans="1:49" x14ac:dyDescent="0.25"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</row>
    <row r="13" spans="1:49" x14ac:dyDescent="0.25">
      <c r="B13" s="2" t="s">
        <v>142</v>
      </c>
      <c r="C13" s="102"/>
      <c r="D13" s="102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</row>
    <row r="14" spans="1:49" x14ac:dyDescent="0.25">
      <c r="B14" s="111"/>
      <c r="C14" s="112">
        <v>2023</v>
      </c>
      <c r="D14" s="112">
        <v>2024</v>
      </c>
      <c r="E14" s="112">
        <v>2025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49" x14ac:dyDescent="0.25">
      <c r="B15" s="1" t="s">
        <v>92</v>
      </c>
      <c r="C15" s="15">
        <v>-3.1</v>
      </c>
      <c r="D15" s="15">
        <v>-3.1</v>
      </c>
      <c r="E15" s="15">
        <v>-3.6</v>
      </c>
      <c r="F15" s="15"/>
      <c r="G15" s="15"/>
      <c r="H15" s="15"/>
    </row>
    <row r="16" spans="1:49" x14ac:dyDescent="0.25">
      <c r="B16" s="53" t="s">
        <v>93</v>
      </c>
      <c r="C16" s="64">
        <v>2.2000000000000002</v>
      </c>
      <c r="D16" s="64">
        <v>4</v>
      </c>
      <c r="E16" s="64">
        <v>4.3</v>
      </c>
      <c r="F16" s="15"/>
      <c r="G16" s="15"/>
      <c r="H16" s="15"/>
    </row>
    <row r="17" spans="2:50" ht="13.5" customHeight="1" x14ac:dyDescent="0.25">
      <c r="B17" s="346" t="s">
        <v>284</v>
      </c>
      <c r="C17" s="346"/>
      <c r="D17" s="346"/>
      <c r="E17" s="346"/>
      <c r="F17" s="346"/>
      <c r="G17" s="346"/>
      <c r="H17" s="346"/>
      <c r="I17" s="346"/>
      <c r="J17" s="346"/>
      <c r="K17" s="346"/>
      <c r="L17" s="346"/>
      <c r="M17" s="346"/>
      <c r="N17" s="346"/>
      <c r="O17" s="346"/>
      <c r="P17" s="346"/>
      <c r="Q17" s="346"/>
      <c r="R17" s="346"/>
      <c r="S17" s="346"/>
      <c r="T17" s="346"/>
      <c r="U17" s="346"/>
      <c r="V17" s="346"/>
    </row>
    <row r="18" spans="2:50" x14ac:dyDescent="0.25">
      <c r="B18" s="346"/>
      <c r="C18" s="346"/>
      <c r="D18" s="346"/>
      <c r="E18" s="346"/>
      <c r="F18" s="346"/>
      <c r="G18" s="346"/>
      <c r="H18" s="346"/>
      <c r="I18" s="346"/>
      <c r="J18" s="346"/>
      <c r="K18" s="346"/>
      <c r="L18" s="346"/>
      <c r="M18" s="346"/>
      <c r="N18" s="346"/>
      <c r="O18" s="346"/>
      <c r="P18" s="346"/>
      <c r="Q18" s="346"/>
      <c r="R18" s="346"/>
      <c r="S18" s="346"/>
      <c r="T18" s="346"/>
      <c r="U18" s="346"/>
      <c r="V18" s="346"/>
    </row>
    <row r="19" spans="2:50" x14ac:dyDescent="0.25"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</row>
    <row r="20" spans="2:50" x14ac:dyDescent="0.25"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</row>
    <row r="21" spans="2:50" x14ac:dyDescent="0.25">
      <c r="B21" s="6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3"/>
    </row>
    <row r="22" spans="2:50" x14ac:dyDescent="0.25">
      <c r="B22" s="6"/>
      <c r="C22" s="15"/>
      <c r="D22" s="15"/>
      <c r="E22" s="15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6"/>
    </row>
    <row r="23" spans="2:50" x14ac:dyDescent="0.25"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</row>
    <row r="24" spans="2:50" x14ac:dyDescent="0.25">
      <c r="C24" s="6"/>
      <c r="D24" s="6"/>
      <c r="E24" s="6"/>
    </row>
  </sheetData>
  <mergeCells count="6">
    <mergeCell ref="C6:M6"/>
    <mergeCell ref="N6:Y6"/>
    <mergeCell ref="Z6:AK6"/>
    <mergeCell ref="AL6:AW6"/>
    <mergeCell ref="B17:V18"/>
    <mergeCell ref="B10:V11"/>
  </mergeCells>
  <hyperlinks>
    <hyperlink ref="A1" location="Índice!A1" display="Índice" xr:uid="{76FD852C-D740-409C-A288-CC12CFF18D4E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7"/>
  <sheetViews>
    <sheetView showGridLines="0" workbookViewId="0"/>
  </sheetViews>
  <sheetFormatPr defaultColWidth="9.140625" defaultRowHeight="13.5" x14ac:dyDescent="0.25"/>
  <cols>
    <col min="1" max="1" width="9.140625" style="1" customWidth="1"/>
    <col min="2" max="2" width="35.140625" style="1" customWidth="1"/>
    <col min="3" max="4" width="11.140625" style="1" customWidth="1"/>
    <col min="5" max="15" width="12.28515625" style="1" customWidth="1"/>
    <col min="16" max="16384" width="9.140625" style="1"/>
  </cols>
  <sheetData>
    <row r="1" spans="1:14" x14ac:dyDescent="0.25">
      <c r="A1" s="12" t="s">
        <v>1</v>
      </c>
    </row>
    <row r="3" spans="1:14" x14ac:dyDescent="0.25">
      <c r="B3" s="2" t="str">
        <f>+Gráfico_1_–__Variação_homóloga_acumulada_da_receita_da_Segurança_Social_sem_FSE</f>
        <v>Gráfico 1 –  Evolução da receita da Segurança Social sem FSE e FEAC</v>
      </c>
    </row>
    <row r="4" spans="1:14" x14ac:dyDescent="0.25"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x14ac:dyDescent="0.25">
      <c r="B5" s="4" t="s">
        <v>133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25">
      <c r="B6" s="31"/>
      <c r="C6" s="31" t="s">
        <v>251</v>
      </c>
      <c r="D6" s="31" t="s">
        <v>90</v>
      </c>
      <c r="E6" s="3"/>
      <c r="F6" s="3"/>
      <c r="G6" s="3"/>
      <c r="H6" s="3"/>
      <c r="I6" s="6"/>
      <c r="J6" s="6"/>
      <c r="K6" s="3"/>
    </row>
    <row r="7" spans="1:14" x14ac:dyDescent="0.25">
      <c r="B7" s="10" t="s">
        <v>130</v>
      </c>
      <c r="C7" s="124">
        <v>-3.5</v>
      </c>
      <c r="D7" s="124">
        <v>-3.5</v>
      </c>
      <c r="E7" s="6"/>
      <c r="F7" s="6"/>
      <c r="G7" s="6"/>
      <c r="I7" s="6"/>
      <c r="J7" s="6"/>
      <c r="K7" s="6"/>
      <c r="L7" s="6"/>
    </row>
    <row r="8" spans="1:14" x14ac:dyDescent="0.25">
      <c r="B8" s="10" t="s">
        <v>131</v>
      </c>
      <c r="C8" s="124">
        <v>-3.7</v>
      </c>
      <c r="D8" s="124">
        <v>-3.7</v>
      </c>
      <c r="E8" s="6"/>
      <c r="F8" s="6"/>
      <c r="G8" s="6"/>
      <c r="I8" s="6"/>
      <c r="J8" s="6"/>
      <c r="K8" s="6"/>
      <c r="L8" s="6"/>
    </row>
    <row r="9" spans="1:14" x14ac:dyDescent="0.25">
      <c r="B9" s="10" t="s">
        <v>47</v>
      </c>
      <c r="C9" s="124">
        <v>9.5</v>
      </c>
      <c r="D9" s="124">
        <v>9.5</v>
      </c>
      <c r="E9" s="6"/>
      <c r="F9" s="6"/>
      <c r="G9" s="6"/>
      <c r="I9" s="6"/>
      <c r="J9" s="6"/>
      <c r="K9" s="6"/>
      <c r="L9" s="6"/>
    </row>
    <row r="10" spans="1:14" x14ac:dyDescent="0.25">
      <c r="B10" s="10" t="s">
        <v>180</v>
      </c>
      <c r="C10" s="124"/>
      <c r="D10" s="124"/>
      <c r="E10" s="6"/>
      <c r="F10" s="6"/>
      <c r="G10" s="6"/>
      <c r="I10" s="6"/>
      <c r="J10" s="6"/>
      <c r="K10" s="6"/>
      <c r="L10" s="6"/>
    </row>
    <row r="11" spans="1:14" x14ac:dyDescent="0.25">
      <c r="B11" s="10" t="s">
        <v>181</v>
      </c>
      <c r="C11" s="124">
        <v>6.1</v>
      </c>
      <c r="D11" s="124">
        <v>8.1999999999999993</v>
      </c>
      <c r="E11" s="6"/>
      <c r="F11" s="6"/>
      <c r="G11" s="6"/>
      <c r="I11" s="6"/>
      <c r="J11" s="6"/>
      <c r="K11" s="6"/>
      <c r="L11" s="6"/>
    </row>
    <row r="12" spans="1:14" x14ac:dyDescent="0.25">
      <c r="B12" s="10" t="s">
        <v>313</v>
      </c>
      <c r="C12" s="124">
        <v>6.6</v>
      </c>
      <c r="D12" s="124">
        <v>5.7</v>
      </c>
      <c r="E12" s="6"/>
      <c r="F12" s="6"/>
      <c r="G12" s="6"/>
      <c r="K12" s="6"/>
      <c r="L12" s="6"/>
    </row>
    <row r="13" spans="1:14" x14ac:dyDescent="0.25">
      <c r="B13" s="10" t="s">
        <v>165</v>
      </c>
      <c r="C13" s="124">
        <v>5.9</v>
      </c>
      <c r="D13" s="124">
        <v>-0.3</v>
      </c>
      <c r="E13" s="6"/>
      <c r="F13" s="6"/>
      <c r="G13" s="6"/>
      <c r="K13" s="6"/>
      <c r="L13" s="6"/>
    </row>
    <row r="14" spans="1:14" x14ac:dyDescent="0.25">
      <c r="B14" s="10" t="s">
        <v>36</v>
      </c>
      <c r="C14" s="124">
        <v>6.4</v>
      </c>
      <c r="D14" s="124">
        <v>8.9</v>
      </c>
      <c r="E14" s="6"/>
      <c r="F14" s="6"/>
      <c r="G14" s="6"/>
      <c r="K14" s="6"/>
      <c r="L14" s="6"/>
    </row>
    <row r="15" spans="1:14" x14ac:dyDescent="0.25">
      <c r="B15" s="11" t="s">
        <v>134</v>
      </c>
      <c r="C15" s="125">
        <v>5.4</v>
      </c>
      <c r="D15" s="125">
        <v>8.4</v>
      </c>
      <c r="E15" s="6"/>
      <c r="F15" s="6"/>
      <c r="G15" s="6"/>
      <c r="K15" s="6"/>
      <c r="L15" s="6"/>
    </row>
    <row r="16" spans="1:14" x14ac:dyDescent="0.25">
      <c r="B16" s="3"/>
      <c r="C16" s="3"/>
      <c r="D16" s="3"/>
      <c r="E16" s="3"/>
      <c r="F16" s="6"/>
      <c r="G16" s="6"/>
      <c r="K16" s="6"/>
      <c r="L16" s="6"/>
    </row>
    <row r="18" spans="2:16" x14ac:dyDescent="0.25">
      <c r="B18" s="4" t="s">
        <v>129</v>
      </c>
    </row>
    <row r="19" spans="2:16" x14ac:dyDescent="0.25">
      <c r="B19" s="8"/>
      <c r="C19" s="333">
        <v>2025</v>
      </c>
      <c r="D19" s="333"/>
      <c r="E19" s="333"/>
      <c r="F19" s="333"/>
      <c r="G19" s="333"/>
      <c r="H19" s="333"/>
      <c r="I19" s="333"/>
      <c r="J19" s="333"/>
      <c r="K19" s="333"/>
      <c r="L19" s="333"/>
      <c r="M19" s="333"/>
      <c r="N19" s="333"/>
      <c r="O19" s="333"/>
    </row>
    <row r="20" spans="2:16" x14ac:dyDescent="0.25">
      <c r="B20" s="9"/>
      <c r="C20" s="9" t="s">
        <v>23</v>
      </c>
      <c r="D20" s="9" t="s">
        <v>24</v>
      </c>
      <c r="E20" s="9" t="s">
        <v>25</v>
      </c>
      <c r="F20" s="9" t="s">
        <v>26</v>
      </c>
      <c r="G20" s="9" t="s">
        <v>27</v>
      </c>
      <c r="H20" s="9" t="s">
        <v>28</v>
      </c>
      <c r="I20" s="9" t="s">
        <v>29</v>
      </c>
      <c r="J20" s="9" t="s">
        <v>30</v>
      </c>
      <c r="K20" s="9" t="s">
        <v>31</v>
      </c>
      <c r="L20" s="9" t="s">
        <v>32</v>
      </c>
      <c r="M20" s="9" t="s">
        <v>33</v>
      </c>
      <c r="N20" s="9" t="s">
        <v>22</v>
      </c>
      <c r="O20" s="9" t="s">
        <v>251</v>
      </c>
    </row>
    <row r="21" spans="2:16" x14ac:dyDescent="0.25">
      <c r="B21" s="3" t="s">
        <v>230</v>
      </c>
      <c r="C21" s="124">
        <v>11.3</v>
      </c>
      <c r="D21" s="124">
        <v>9</v>
      </c>
      <c r="E21" s="124">
        <v>9.4</v>
      </c>
      <c r="F21" s="124">
        <v>8.6</v>
      </c>
      <c r="G21" s="124">
        <v>8.3000000000000007</v>
      </c>
      <c r="H21" s="124">
        <v>8.1</v>
      </c>
      <c r="I21" s="126">
        <v>8</v>
      </c>
      <c r="J21" s="71">
        <v>10.3</v>
      </c>
      <c r="K21" s="71">
        <v>8.8000000000000007</v>
      </c>
      <c r="L21" s="71">
        <v>8.9</v>
      </c>
      <c r="M21" s="71">
        <v>9.3000000000000007</v>
      </c>
      <c r="N21" s="71">
        <v>8.4</v>
      </c>
      <c r="O21" s="13">
        <v>5.4</v>
      </c>
    </row>
    <row r="22" spans="2:16" x14ac:dyDescent="0.25">
      <c r="B22" s="3" t="s">
        <v>36</v>
      </c>
      <c r="C22" s="124">
        <v>6.2</v>
      </c>
      <c r="D22" s="124">
        <v>5.9</v>
      </c>
      <c r="E22" s="124">
        <v>6.1</v>
      </c>
      <c r="F22" s="124">
        <v>6</v>
      </c>
      <c r="G22" s="124">
        <v>6</v>
      </c>
      <c r="H22" s="124">
        <v>6.1</v>
      </c>
      <c r="I22" s="126">
        <v>6.1</v>
      </c>
      <c r="J22" s="71">
        <v>6.1</v>
      </c>
      <c r="K22" s="71">
        <v>6.1</v>
      </c>
      <c r="L22" s="71">
        <v>6.1</v>
      </c>
      <c r="M22" s="71">
        <v>6</v>
      </c>
      <c r="N22" s="71">
        <v>6</v>
      </c>
      <c r="O22" s="13">
        <v>4.3</v>
      </c>
    </row>
    <row r="23" spans="2:16" x14ac:dyDescent="0.25">
      <c r="B23" s="3" t="s">
        <v>47</v>
      </c>
      <c r="C23" s="124">
        <v>1.7</v>
      </c>
      <c r="D23" s="124">
        <v>1.8</v>
      </c>
      <c r="E23" s="124">
        <v>1.8</v>
      </c>
      <c r="F23" s="124">
        <v>1.8</v>
      </c>
      <c r="G23" s="124">
        <v>1.8</v>
      </c>
      <c r="H23" s="124">
        <v>1.8</v>
      </c>
      <c r="I23" s="126">
        <v>1.7</v>
      </c>
      <c r="J23" s="71">
        <v>1.7</v>
      </c>
      <c r="K23" s="71">
        <v>1.8</v>
      </c>
      <c r="L23" s="71">
        <v>1.8</v>
      </c>
      <c r="M23" s="71">
        <v>2.2999999999999998</v>
      </c>
      <c r="N23" s="71">
        <v>2</v>
      </c>
      <c r="O23" s="13">
        <v>1.4</v>
      </c>
    </row>
    <row r="24" spans="2:16" x14ac:dyDescent="0.25">
      <c r="B24" s="7" t="s">
        <v>48</v>
      </c>
      <c r="C24" s="125">
        <v>3.3</v>
      </c>
      <c r="D24" s="125">
        <v>1.3</v>
      </c>
      <c r="E24" s="125">
        <v>1.5</v>
      </c>
      <c r="F24" s="125">
        <v>0.8</v>
      </c>
      <c r="G24" s="125">
        <v>0.4</v>
      </c>
      <c r="H24" s="125">
        <v>0.2</v>
      </c>
      <c r="I24" s="127">
        <v>0.1</v>
      </c>
      <c r="J24" s="72">
        <v>2.5</v>
      </c>
      <c r="K24" s="72">
        <v>1</v>
      </c>
      <c r="L24" s="72">
        <v>1</v>
      </c>
      <c r="M24" s="72">
        <v>1</v>
      </c>
      <c r="N24" s="72">
        <v>0.5</v>
      </c>
      <c r="O24" s="14">
        <v>-0.3</v>
      </c>
    </row>
    <row r="25" spans="2:16" x14ac:dyDescent="0.25">
      <c r="B25" s="5" t="s">
        <v>103</v>
      </c>
      <c r="C25" s="3"/>
      <c r="D25" s="3"/>
      <c r="E25" s="3"/>
      <c r="F25" s="3"/>
      <c r="G25" s="3"/>
    </row>
    <row r="26" spans="2:16" x14ac:dyDescent="0.25"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2:16" x14ac:dyDescent="0.25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2:16" x14ac:dyDescent="0.25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2:16" x14ac:dyDescent="0.25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2:16" x14ac:dyDescent="0.25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2:16" x14ac:dyDescent="0.25"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2:16" x14ac:dyDescent="0.25"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3:15" x14ac:dyDescent="0.25"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3:15" x14ac:dyDescent="0.25"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3:15" x14ac:dyDescent="0.25"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3:15" x14ac:dyDescent="0.25"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3:15" x14ac:dyDescent="0.25"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</sheetData>
  <mergeCells count="1">
    <mergeCell ref="C19:O19"/>
  </mergeCells>
  <hyperlinks>
    <hyperlink ref="A1" location="Índice!A1" display="Índice" xr:uid="{00000000-0004-0000-0100-000000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A40A4-964F-49C7-89F9-D59D09E065D3}">
  <dimension ref="A1:S29"/>
  <sheetViews>
    <sheetView showGridLines="0" zoomScaleNormal="100" workbookViewId="0"/>
  </sheetViews>
  <sheetFormatPr defaultColWidth="9" defaultRowHeight="13.5" x14ac:dyDescent="0.25"/>
  <cols>
    <col min="1" max="1" width="9.5703125" style="1" customWidth="1"/>
    <col min="2" max="2" width="30.28515625" style="1" customWidth="1"/>
    <col min="3" max="3" width="11.85546875" style="1" customWidth="1"/>
    <col min="4" max="4" width="9.85546875" style="1" bestFit="1" customWidth="1"/>
    <col min="5" max="16384" width="9" style="1"/>
  </cols>
  <sheetData>
    <row r="1" spans="1:19" x14ac:dyDescent="0.25">
      <c r="A1" s="12" t="s">
        <v>1</v>
      </c>
    </row>
    <row r="3" spans="1:19" s="4" customFormat="1" x14ac:dyDescent="0.25">
      <c r="B3" s="344" t="str">
        <f>+Índice!B28</f>
        <v>Gráfico 19 – Evolução das componentes de receita da CGA em 2025</v>
      </c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</row>
    <row r="5" spans="1:19" x14ac:dyDescent="0.25">
      <c r="B5" s="2" t="s">
        <v>161</v>
      </c>
    </row>
    <row r="6" spans="1:19" ht="27" x14ac:dyDescent="0.25">
      <c r="B6" s="113" t="s">
        <v>101</v>
      </c>
      <c r="C6" s="114" t="s">
        <v>252</v>
      </c>
      <c r="D6" s="115" t="s">
        <v>256</v>
      </c>
    </row>
    <row r="7" spans="1:19" x14ac:dyDescent="0.25">
      <c r="B7" s="24" t="s">
        <v>281</v>
      </c>
      <c r="C7" s="188">
        <v>17</v>
      </c>
      <c r="D7" s="188">
        <v>-8</v>
      </c>
      <c r="E7" s="27"/>
      <c r="F7" s="27"/>
      <c r="R7" s="27"/>
      <c r="S7" s="27"/>
    </row>
    <row r="8" spans="1:19" x14ac:dyDescent="0.25">
      <c r="B8" s="24" t="s">
        <v>66</v>
      </c>
      <c r="C8" s="65">
        <v>3</v>
      </c>
      <c r="D8" s="65">
        <v>248</v>
      </c>
      <c r="E8" s="27"/>
      <c r="F8" s="27"/>
      <c r="G8" s="3"/>
      <c r="R8" s="27"/>
      <c r="S8" s="27"/>
    </row>
    <row r="9" spans="1:19" x14ac:dyDescent="0.25">
      <c r="B9" s="24" t="s">
        <v>91</v>
      </c>
      <c r="C9" s="65">
        <v>498</v>
      </c>
      <c r="D9" s="65">
        <v>468</v>
      </c>
      <c r="E9" s="27"/>
      <c r="F9" s="27"/>
      <c r="G9" s="3"/>
      <c r="R9" s="27"/>
      <c r="S9" s="27"/>
    </row>
    <row r="10" spans="1:19" x14ac:dyDescent="0.25">
      <c r="B10" s="24" t="s">
        <v>18</v>
      </c>
      <c r="C10" s="65">
        <v>197</v>
      </c>
      <c r="D10" s="65">
        <v>-34</v>
      </c>
      <c r="E10" s="27"/>
      <c r="F10" s="27"/>
      <c r="G10" s="3"/>
      <c r="R10" s="27"/>
      <c r="S10" s="27"/>
    </row>
    <row r="11" spans="1:19" x14ac:dyDescent="0.25">
      <c r="B11" s="116" t="s">
        <v>192</v>
      </c>
      <c r="C11" s="117">
        <v>698</v>
      </c>
      <c r="D11" s="117">
        <v>682</v>
      </c>
      <c r="E11" s="27"/>
      <c r="F11" s="27"/>
      <c r="G11" s="3"/>
      <c r="R11" s="27"/>
      <c r="S11" s="27"/>
    </row>
    <row r="12" spans="1:19" ht="29.25" customHeight="1" x14ac:dyDescent="0.25">
      <c r="B12" s="345" t="s">
        <v>286</v>
      </c>
      <c r="C12" s="345"/>
      <c r="D12" s="345"/>
      <c r="E12" s="345"/>
      <c r="F12" s="345"/>
      <c r="G12" s="345"/>
      <c r="H12" s="345"/>
      <c r="I12" s="345"/>
      <c r="J12" s="345"/>
      <c r="K12" s="345"/>
      <c r="L12" s="345"/>
      <c r="M12" s="345"/>
      <c r="N12" s="345"/>
      <c r="O12" s="345"/>
    </row>
    <row r="13" spans="1:19" ht="29.25" customHeight="1" x14ac:dyDescent="0.25">
      <c r="B13" s="346"/>
      <c r="C13" s="346"/>
      <c r="D13" s="346"/>
      <c r="E13" s="346"/>
      <c r="F13" s="346"/>
      <c r="G13" s="346"/>
      <c r="H13" s="346"/>
      <c r="I13" s="346"/>
      <c r="J13" s="346"/>
      <c r="K13" s="346"/>
      <c r="L13" s="346"/>
      <c r="M13" s="346"/>
      <c r="N13" s="346"/>
      <c r="O13" s="346"/>
    </row>
    <row r="15" spans="1:19" x14ac:dyDescent="0.25">
      <c r="B15" s="2" t="s">
        <v>143</v>
      </c>
    </row>
    <row r="16" spans="1:19" x14ac:dyDescent="0.25">
      <c r="B16" s="66"/>
      <c r="C16" s="348">
        <v>2025</v>
      </c>
      <c r="D16" s="349"/>
      <c r="E16" s="349"/>
      <c r="F16" s="349"/>
      <c r="G16" s="349"/>
      <c r="H16" s="349"/>
      <c r="I16" s="349"/>
      <c r="J16" s="349"/>
      <c r="K16" s="349"/>
      <c r="L16" s="349"/>
      <c r="M16" s="349"/>
      <c r="N16" s="349"/>
      <c r="O16" s="349"/>
    </row>
    <row r="17" spans="2:16" x14ac:dyDescent="0.25">
      <c r="B17" s="67"/>
      <c r="C17" s="118" t="s">
        <v>23</v>
      </c>
      <c r="D17" s="119" t="s">
        <v>24</v>
      </c>
      <c r="E17" s="119" t="s">
        <v>25</v>
      </c>
      <c r="F17" s="119" t="s">
        <v>26</v>
      </c>
      <c r="G17" s="119" t="s">
        <v>27</v>
      </c>
      <c r="H17" s="119" t="s">
        <v>28</v>
      </c>
      <c r="I17" s="119" t="s">
        <v>29</v>
      </c>
      <c r="J17" s="119" t="s">
        <v>30</v>
      </c>
      <c r="K17" s="119" t="s">
        <v>49</v>
      </c>
      <c r="L17" s="119" t="s">
        <v>32</v>
      </c>
      <c r="M17" s="119" t="s">
        <v>33</v>
      </c>
      <c r="N17" s="120" t="s">
        <v>22</v>
      </c>
      <c r="O17" s="189" t="s">
        <v>280</v>
      </c>
    </row>
    <row r="18" spans="2:16" x14ac:dyDescent="0.25">
      <c r="B18" s="1" t="s">
        <v>282</v>
      </c>
      <c r="C18" s="100">
        <v>17</v>
      </c>
      <c r="D18" s="100">
        <v>4.7</v>
      </c>
      <c r="E18" s="100">
        <v>9.6999999999999993</v>
      </c>
      <c r="F18" s="100">
        <v>5.8</v>
      </c>
      <c r="G18" s="100">
        <v>6.8</v>
      </c>
      <c r="H18" s="100">
        <v>6.8</v>
      </c>
      <c r="I18" s="100">
        <v>6.4</v>
      </c>
      <c r="J18" s="100">
        <v>5.6</v>
      </c>
      <c r="K18" s="100">
        <v>5.8</v>
      </c>
      <c r="L18" s="100">
        <v>5.6</v>
      </c>
      <c r="M18" s="100">
        <v>5.2</v>
      </c>
      <c r="N18" s="100">
        <v>5.9</v>
      </c>
      <c r="O18" s="190">
        <v>5.5</v>
      </c>
    </row>
    <row r="19" spans="2:16" x14ac:dyDescent="0.25">
      <c r="B19" s="1" t="s">
        <v>18</v>
      </c>
      <c r="C19" s="100">
        <v>0.2</v>
      </c>
      <c r="D19" s="100">
        <v>0.3</v>
      </c>
      <c r="E19" s="100">
        <v>0.8</v>
      </c>
      <c r="F19" s="100">
        <v>0.6</v>
      </c>
      <c r="G19" s="100">
        <v>0.8</v>
      </c>
      <c r="H19" s="100">
        <v>0.8</v>
      </c>
      <c r="I19" s="100">
        <v>1.1000000000000001</v>
      </c>
      <c r="J19" s="100">
        <v>1.3</v>
      </c>
      <c r="K19" s="100">
        <v>1.3</v>
      </c>
      <c r="L19" s="100">
        <v>1.6</v>
      </c>
      <c r="M19" s="100">
        <v>1.1000000000000001</v>
      </c>
      <c r="N19" s="100">
        <v>1.6</v>
      </c>
      <c r="O19" s="190">
        <v>-0.3</v>
      </c>
    </row>
    <row r="20" spans="2:16" x14ac:dyDescent="0.25">
      <c r="B20" s="1" t="s">
        <v>181</v>
      </c>
      <c r="C20" s="100">
        <v>17.399999999999999</v>
      </c>
      <c r="D20" s="100">
        <v>2.8</v>
      </c>
      <c r="E20" s="100">
        <v>7.6</v>
      </c>
      <c r="F20" s="100">
        <v>4.2</v>
      </c>
      <c r="G20" s="100">
        <v>5.8</v>
      </c>
      <c r="H20" s="100">
        <v>5.8</v>
      </c>
      <c r="I20" s="100">
        <v>5.5</v>
      </c>
      <c r="J20" s="100">
        <v>4.5</v>
      </c>
      <c r="K20" s="100">
        <v>4.8</v>
      </c>
      <c r="L20" s="100">
        <v>4.2</v>
      </c>
      <c r="M20" s="100">
        <v>4.2</v>
      </c>
      <c r="N20" s="100">
        <v>3.9</v>
      </c>
      <c r="O20" s="190">
        <v>3.6</v>
      </c>
    </row>
    <row r="21" spans="2:16" x14ac:dyDescent="0.25">
      <c r="B21" s="53" t="s">
        <v>118</v>
      </c>
      <c r="C21" s="68">
        <v>-0.6</v>
      </c>
      <c r="D21" s="68">
        <v>1.6</v>
      </c>
      <c r="E21" s="68">
        <v>1.2</v>
      </c>
      <c r="F21" s="68">
        <v>1</v>
      </c>
      <c r="G21" s="68">
        <v>0.2</v>
      </c>
      <c r="H21" s="68">
        <v>0.2</v>
      </c>
      <c r="I21" s="68">
        <v>-0.2</v>
      </c>
      <c r="J21" s="68">
        <v>-0.1</v>
      </c>
      <c r="K21" s="68">
        <v>-0.2</v>
      </c>
      <c r="L21" s="68">
        <v>-0.2</v>
      </c>
      <c r="M21" s="68">
        <v>-0.1</v>
      </c>
      <c r="N21" s="68">
        <v>0.4</v>
      </c>
      <c r="O21" s="191">
        <v>2.2000000000000002</v>
      </c>
    </row>
    <row r="22" spans="2:16" ht="13.5" customHeight="1" x14ac:dyDescent="0.25">
      <c r="B22" s="345" t="s">
        <v>285</v>
      </c>
      <c r="C22" s="345"/>
      <c r="D22" s="345"/>
      <c r="E22" s="345"/>
      <c r="F22" s="345"/>
      <c r="G22" s="345"/>
      <c r="H22" s="345"/>
      <c r="I22" s="345"/>
      <c r="J22" s="345"/>
      <c r="K22" s="345"/>
      <c r="L22" s="345"/>
      <c r="M22" s="345"/>
      <c r="N22" s="345"/>
      <c r="O22" s="345"/>
      <c r="P22" s="6"/>
    </row>
    <row r="23" spans="2:16" x14ac:dyDescent="0.25">
      <c r="B23" s="346"/>
      <c r="C23" s="346"/>
      <c r="D23" s="346"/>
      <c r="E23" s="346"/>
      <c r="F23" s="346"/>
      <c r="G23" s="346"/>
      <c r="H23" s="346"/>
      <c r="I23" s="346"/>
      <c r="J23" s="346"/>
      <c r="K23" s="346"/>
      <c r="L23" s="346"/>
      <c r="M23" s="346"/>
      <c r="N23" s="346"/>
      <c r="O23" s="346"/>
    </row>
    <row r="24" spans="2:16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2:16" x14ac:dyDescent="0.25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2:16" x14ac:dyDescent="0.25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2:16" x14ac:dyDescent="0.25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2:16" x14ac:dyDescent="0.25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2:16" x14ac:dyDescent="0.25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</sheetData>
  <mergeCells count="4">
    <mergeCell ref="B3:O3"/>
    <mergeCell ref="B12:O13"/>
    <mergeCell ref="C16:O16"/>
    <mergeCell ref="B22:O23"/>
  </mergeCells>
  <hyperlinks>
    <hyperlink ref="A1" location="Índice!A1" display="Índice" xr:uid="{45E72418-7172-46B3-8557-A9CE539AE55D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B8909-E1FB-4E84-AC88-03F59A030723}">
  <sheetPr>
    <pageSetUpPr fitToPage="1"/>
  </sheetPr>
  <dimension ref="A1:AA21"/>
  <sheetViews>
    <sheetView showGridLines="0" workbookViewId="0"/>
  </sheetViews>
  <sheetFormatPr defaultColWidth="9" defaultRowHeight="13.5" x14ac:dyDescent="0.25"/>
  <cols>
    <col min="1" max="1" width="9" style="1"/>
    <col min="2" max="2" width="37.85546875" style="1" customWidth="1"/>
    <col min="3" max="14" width="9.140625" style="1" customWidth="1"/>
    <col min="15" max="16384" width="9" style="1"/>
  </cols>
  <sheetData>
    <row r="1" spans="1:27" x14ac:dyDescent="0.25">
      <c r="A1" s="12" t="s">
        <v>1</v>
      </c>
    </row>
    <row r="3" spans="1:27" x14ac:dyDescent="0.25">
      <c r="B3" s="2" t="str">
        <f>+Índice!B29</f>
        <v>Gráfico 20 – Evolução do número de subscritores e aposentados (posição a 31 de dezembro)</v>
      </c>
    </row>
    <row r="4" spans="1:27" x14ac:dyDescent="0.25">
      <c r="A4" s="4"/>
    </row>
    <row r="5" spans="1:27" x14ac:dyDescent="0.25"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2"/>
      <c r="P5" s="101"/>
      <c r="Q5" s="103"/>
      <c r="R5" s="103"/>
    </row>
    <row r="6" spans="1:27" x14ac:dyDescent="0.25">
      <c r="B6" s="121" t="s">
        <v>138</v>
      </c>
      <c r="C6" s="121">
        <v>2001</v>
      </c>
      <c r="D6" s="121">
        <v>2002</v>
      </c>
      <c r="E6" s="121">
        <v>2003</v>
      </c>
      <c r="F6" s="121">
        <v>2004</v>
      </c>
      <c r="G6" s="121">
        <v>2005</v>
      </c>
      <c r="H6" s="121">
        <v>2006</v>
      </c>
      <c r="I6" s="121">
        <v>2007</v>
      </c>
      <c r="J6" s="121">
        <v>2008</v>
      </c>
      <c r="K6" s="121">
        <v>2009</v>
      </c>
      <c r="L6" s="121">
        <v>2010</v>
      </c>
      <c r="M6" s="121">
        <v>2011</v>
      </c>
      <c r="N6" s="121">
        <v>2012</v>
      </c>
      <c r="O6" s="121">
        <v>2013</v>
      </c>
      <c r="P6" s="121">
        <v>2014</v>
      </c>
      <c r="Q6" s="121">
        <v>2015</v>
      </c>
      <c r="R6" s="121">
        <v>2016</v>
      </c>
      <c r="S6" s="121">
        <v>2017</v>
      </c>
      <c r="T6" s="121">
        <v>2018</v>
      </c>
      <c r="U6" s="121">
        <v>2019</v>
      </c>
      <c r="V6" s="121">
        <v>2020</v>
      </c>
      <c r="W6" s="121">
        <v>2021</v>
      </c>
      <c r="X6" s="121">
        <v>2022</v>
      </c>
      <c r="Y6" s="121">
        <v>2023</v>
      </c>
      <c r="Z6" s="121">
        <v>2024</v>
      </c>
      <c r="AA6" s="121">
        <v>2025</v>
      </c>
    </row>
    <row r="7" spans="1:27" x14ac:dyDescent="0.25">
      <c r="B7" s="1" t="s">
        <v>95</v>
      </c>
      <c r="C7" s="3">
        <v>316278</v>
      </c>
      <c r="D7" s="3">
        <v>330052</v>
      </c>
      <c r="E7" s="3">
        <v>355097</v>
      </c>
      <c r="F7" s="3">
        <v>368264</v>
      </c>
      <c r="G7" s="3">
        <v>378279</v>
      </c>
      <c r="H7" s="3">
        <v>393663</v>
      </c>
      <c r="I7" s="3">
        <v>402665</v>
      </c>
      <c r="J7" s="3">
        <v>416012</v>
      </c>
      <c r="K7" s="3">
        <v>428752</v>
      </c>
      <c r="L7" s="3">
        <v>440194</v>
      </c>
      <c r="M7" s="3">
        <v>453129</v>
      </c>
      <c r="N7" s="3">
        <v>462446</v>
      </c>
      <c r="O7" s="3">
        <v>471149</v>
      </c>
      <c r="P7" s="3">
        <v>482706</v>
      </c>
      <c r="Q7" s="3">
        <v>486269</v>
      </c>
      <c r="R7" s="3">
        <v>482614</v>
      </c>
      <c r="S7" s="3">
        <v>481877</v>
      </c>
      <c r="T7" s="3">
        <v>479132</v>
      </c>
      <c r="U7" s="3">
        <v>481014</v>
      </c>
      <c r="V7" s="3">
        <v>482429</v>
      </c>
      <c r="W7" s="3">
        <v>481942</v>
      </c>
      <c r="X7" s="3">
        <v>482938</v>
      </c>
      <c r="Y7" s="3">
        <v>487576</v>
      </c>
      <c r="Z7" s="3">
        <v>494354</v>
      </c>
      <c r="AA7" s="1">
        <v>499878</v>
      </c>
    </row>
    <row r="8" spans="1:27" x14ac:dyDescent="0.25">
      <c r="B8" s="53" t="s">
        <v>94</v>
      </c>
      <c r="C8" s="7">
        <v>771285</v>
      </c>
      <c r="D8" s="7">
        <v>778782</v>
      </c>
      <c r="E8" s="7">
        <v>778357</v>
      </c>
      <c r="F8" s="7">
        <v>737355</v>
      </c>
      <c r="G8" s="7">
        <v>739664</v>
      </c>
      <c r="H8" s="7">
        <v>708997</v>
      </c>
      <c r="I8" s="7">
        <v>675560</v>
      </c>
      <c r="J8" s="7">
        <v>636110</v>
      </c>
      <c r="K8" s="7">
        <v>603840</v>
      </c>
      <c r="L8" s="7">
        <v>586391</v>
      </c>
      <c r="M8" s="7">
        <v>559164</v>
      </c>
      <c r="N8" s="7">
        <v>531813</v>
      </c>
      <c r="O8" s="7">
        <v>509869</v>
      </c>
      <c r="P8" s="7">
        <v>484526</v>
      </c>
      <c r="Q8" s="7">
        <v>473446</v>
      </c>
      <c r="R8" s="7">
        <v>463861</v>
      </c>
      <c r="S8" s="7">
        <v>453977</v>
      </c>
      <c r="T8" s="7">
        <v>443528</v>
      </c>
      <c r="U8" s="7">
        <v>431132</v>
      </c>
      <c r="V8" s="7">
        <v>416874</v>
      </c>
      <c r="W8" s="7">
        <v>402099</v>
      </c>
      <c r="X8" s="7">
        <v>386216</v>
      </c>
      <c r="Y8" s="7">
        <v>380060</v>
      </c>
      <c r="Z8" s="7">
        <v>359795</v>
      </c>
      <c r="AA8" s="7">
        <v>350419</v>
      </c>
    </row>
    <row r="9" spans="1:27" x14ac:dyDescent="0.25">
      <c r="B9" s="342" t="s">
        <v>287</v>
      </c>
      <c r="C9" s="342"/>
      <c r="D9" s="342"/>
      <c r="E9" s="342"/>
      <c r="F9" s="342"/>
      <c r="G9" s="342"/>
      <c r="H9" s="342"/>
      <c r="I9" s="342"/>
      <c r="J9" s="342"/>
      <c r="K9" s="342"/>
      <c r="L9" s="342"/>
      <c r="M9" s="342"/>
      <c r="N9" s="342"/>
      <c r="O9" s="342"/>
      <c r="P9" s="342"/>
      <c r="Q9" s="342"/>
      <c r="R9" s="342"/>
      <c r="S9" s="342"/>
      <c r="T9" s="342"/>
      <c r="U9" s="342"/>
      <c r="V9" s="342"/>
      <c r="W9" s="342"/>
      <c r="X9" s="342"/>
      <c r="Y9" s="342"/>
    </row>
    <row r="11" spans="1:27" x14ac:dyDescent="0.25">
      <c r="B11" s="101"/>
      <c r="C11" s="101"/>
      <c r="D11" s="101"/>
      <c r="E11" s="101"/>
      <c r="F11" s="101"/>
      <c r="G11" s="101"/>
      <c r="H11" s="101"/>
      <c r="I11" s="101"/>
    </row>
    <row r="12" spans="1:27" x14ac:dyDescent="0.25">
      <c r="B12" s="104"/>
      <c r="C12" s="104">
        <v>2014</v>
      </c>
      <c r="D12" s="104">
        <v>2015</v>
      </c>
      <c r="E12" s="104">
        <v>2016</v>
      </c>
      <c r="F12" s="104">
        <v>2017</v>
      </c>
      <c r="G12" s="104">
        <v>2018</v>
      </c>
      <c r="H12" s="104">
        <v>2019</v>
      </c>
      <c r="I12" s="104">
        <v>2020</v>
      </c>
      <c r="J12" s="104">
        <v>2021</v>
      </c>
      <c r="K12" s="104">
        <v>2022</v>
      </c>
      <c r="L12" s="104">
        <v>2023</v>
      </c>
      <c r="M12" s="104">
        <v>2024</v>
      </c>
      <c r="N12" s="104">
        <v>2025</v>
      </c>
    </row>
    <row r="13" spans="1:27" x14ac:dyDescent="0.25">
      <c r="B13" s="192" t="s">
        <v>162</v>
      </c>
      <c r="C13" s="122">
        <v>1</v>
      </c>
      <c r="D13" s="122">
        <v>0.97</v>
      </c>
      <c r="E13" s="122">
        <v>0.96</v>
      </c>
      <c r="F13" s="122">
        <v>0.94</v>
      </c>
      <c r="G13" s="122">
        <v>0.93</v>
      </c>
      <c r="H13" s="122">
        <v>0.9</v>
      </c>
      <c r="I13" s="122">
        <v>0.86</v>
      </c>
      <c r="J13" s="122">
        <v>0.83</v>
      </c>
      <c r="K13" s="122">
        <v>0.8</v>
      </c>
      <c r="L13" s="122">
        <v>0.78</v>
      </c>
      <c r="M13" s="122">
        <v>0.73</v>
      </c>
      <c r="N13" s="122">
        <v>0.7</v>
      </c>
    </row>
    <row r="14" spans="1:27" x14ac:dyDescent="0.25">
      <c r="B14" s="343" t="s">
        <v>288</v>
      </c>
      <c r="C14" s="343"/>
      <c r="D14" s="343"/>
      <c r="E14" s="343"/>
      <c r="F14" s="343"/>
      <c r="G14" s="343"/>
      <c r="H14" s="343"/>
      <c r="I14" s="343"/>
      <c r="J14" s="343"/>
      <c r="K14" s="343"/>
      <c r="L14" s="343"/>
      <c r="M14" s="343"/>
      <c r="N14" s="343"/>
      <c r="O14" s="343"/>
      <c r="P14" s="343"/>
      <c r="Q14" s="3"/>
      <c r="R14" s="3"/>
      <c r="S14" s="15"/>
    </row>
    <row r="15" spans="1:27" x14ac:dyDescent="0.25"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7" x14ac:dyDescent="0.25"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3:26" x14ac:dyDescent="0.25"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3:26" x14ac:dyDescent="0.25">
      <c r="C18" s="123"/>
      <c r="D18" s="123"/>
      <c r="E18" s="123"/>
      <c r="F18" s="123"/>
      <c r="G18" s="123"/>
      <c r="H18" s="123"/>
      <c r="I18" s="12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3:26" x14ac:dyDescent="0.25"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3:26" x14ac:dyDescent="0.25"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3:26" x14ac:dyDescent="0.25"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</sheetData>
  <mergeCells count="2">
    <mergeCell ref="B9:Y9"/>
    <mergeCell ref="B14:P14"/>
  </mergeCells>
  <hyperlinks>
    <hyperlink ref="A1" location="Índice!A1" display="Índice" xr:uid="{83629574-89FA-4C16-9F86-E883158C1FB3}"/>
  </hyperlink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E68E3-3A32-42B1-969E-05CCBB912CBE}">
  <dimension ref="A1:K16"/>
  <sheetViews>
    <sheetView showGridLines="0" workbookViewId="0"/>
  </sheetViews>
  <sheetFormatPr defaultRowHeight="15" x14ac:dyDescent="0.25"/>
  <cols>
    <col min="3" max="3" width="14.42578125" customWidth="1"/>
    <col min="4" max="4" width="12.140625" customWidth="1"/>
    <col min="5" max="5" width="13.7109375" customWidth="1"/>
    <col min="6" max="6" width="12" customWidth="1"/>
  </cols>
  <sheetData>
    <row r="1" spans="1:11" x14ac:dyDescent="0.25">
      <c r="A1" s="194" t="s">
        <v>1</v>
      </c>
    </row>
    <row r="3" spans="1:11" x14ac:dyDescent="0.25">
      <c r="B3" s="2" t="str">
        <f>+Índice!B30</f>
        <v xml:space="preserve">Gráfico 21 – Análise da evolução das modalidades de aposentação na CGA  </v>
      </c>
    </row>
    <row r="5" spans="1:11" ht="40.5" x14ac:dyDescent="0.25">
      <c r="B5" s="31" t="s">
        <v>34</v>
      </c>
      <c r="C5" s="31" t="s">
        <v>289</v>
      </c>
      <c r="D5" s="31" t="s">
        <v>290</v>
      </c>
      <c r="E5" s="31" t="s">
        <v>291</v>
      </c>
      <c r="F5" s="31" t="s">
        <v>292</v>
      </c>
      <c r="G5" s="31" t="s">
        <v>293</v>
      </c>
    </row>
    <row r="6" spans="1:11" x14ac:dyDescent="0.25">
      <c r="B6" s="24">
        <v>2021</v>
      </c>
      <c r="C6" s="266">
        <v>0.54800000000000004</v>
      </c>
      <c r="D6" s="266">
        <v>0.158</v>
      </c>
      <c r="E6" s="266">
        <v>8.3000000000000004E-2</v>
      </c>
      <c r="F6" s="266">
        <v>4.7E-2</v>
      </c>
      <c r="G6" s="266">
        <v>0.16400000000000001</v>
      </c>
    </row>
    <row r="7" spans="1:11" x14ac:dyDescent="0.25">
      <c r="B7" s="24">
        <v>2022</v>
      </c>
      <c r="C7" s="266">
        <v>0.61699999999999999</v>
      </c>
      <c r="D7" s="266">
        <v>0.14199999999999999</v>
      </c>
      <c r="E7" s="266">
        <v>5.8000000000000003E-2</v>
      </c>
      <c r="F7" s="266">
        <v>5.0999999999999997E-2</v>
      </c>
      <c r="G7" s="266">
        <v>0.13200000000000001</v>
      </c>
    </row>
    <row r="8" spans="1:11" x14ac:dyDescent="0.25">
      <c r="B8" s="24">
        <v>2023</v>
      </c>
      <c r="C8" s="266">
        <v>0.68500000000000005</v>
      </c>
      <c r="D8" s="266">
        <v>0.10199999999999999</v>
      </c>
      <c r="E8" s="266">
        <v>5.0999999999999997E-2</v>
      </c>
      <c r="F8" s="266">
        <v>4.4999999999999998E-2</v>
      </c>
      <c r="G8" s="266">
        <v>0.11700000000000001</v>
      </c>
    </row>
    <row r="9" spans="1:11" x14ac:dyDescent="0.25">
      <c r="B9" s="24">
        <v>2024</v>
      </c>
      <c r="C9" s="266">
        <v>0.68400000000000005</v>
      </c>
      <c r="D9" s="266">
        <v>0.11</v>
      </c>
      <c r="E9" s="266">
        <v>4.2999999999999997E-2</v>
      </c>
      <c r="F9" s="266">
        <v>4.9000000000000002E-2</v>
      </c>
      <c r="G9" s="266">
        <v>0.114</v>
      </c>
    </row>
    <row r="10" spans="1:11" x14ac:dyDescent="0.25">
      <c r="B10" s="265">
        <v>2025</v>
      </c>
      <c r="C10" s="267">
        <v>0.64100000000000001</v>
      </c>
      <c r="D10" s="267">
        <v>0.122</v>
      </c>
      <c r="E10" s="267">
        <v>4.4999999999999998E-2</v>
      </c>
      <c r="F10" s="267">
        <v>5.8000000000000003E-2</v>
      </c>
      <c r="G10" s="267">
        <v>0.13400000000000001</v>
      </c>
    </row>
    <row r="11" spans="1:11" ht="15" customHeight="1" x14ac:dyDescent="0.25">
      <c r="B11" s="350" t="s">
        <v>294</v>
      </c>
      <c r="C11" s="350"/>
      <c r="D11" s="350"/>
      <c r="E11" s="350"/>
      <c r="F11" s="350"/>
      <c r="G11" s="350"/>
      <c r="H11" s="268"/>
      <c r="I11" s="268"/>
      <c r="J11" s="268"/>
      <c r="K11" s="268"/>
    </row>
    <row r="12" spans="1:11" ht="30.75" customHeight="1" x14ac:dyDescent="0.25">
      <c r="B12" s="346"/>
      <c r="C12" s="346"/>
      <c r="D12" s="346"/>
      <c r="E12" s="346"/>
      <c r="F12" s="346"/>
      <c r="G12" s="346"/>
      <c r="H12" s="268"/>
      <c r="I12" s="268"/>
      <c r="J12" s="268"/>
      <c r="K12" s="268"/>
    </row>
    <row r="13" spans="1:11" x14ac:dyDescent="0.25">
      <c r="B13" s="346"/>
      <c r="C13" s="346"/>
      <c r="D13" s="346"/>
      <c r="E13" s="346"/>
      <c r="F13" s="346"/>
      <c r="G13" s="346"/>
    </row>
    <row r="14" spans="1:11" x14ac:dyDescent="0.25">
      <c r="B14" s="346"/>
      <c r="C14" s="346"/>
      <c r="D14" s="346"/>
      <c r="E14" s="346"/>
      <c r="F14" s="346"/>
      <c r="G14" s="346"/>
    </row>
    <row r="15" spans="1:11" x14ac:dyDescent="0.25">
      <c r="B15" s="346"/>
      <c r="C15" s="346"/>
      <c r="D15" s="346"/>
      <c r="E15" s="346"/>
      <c r="F15" s="346"/>
      <c r="G15" s="346"/>
    </row>
    <row r="16" spans="1:11" x14ac:dyDescent="0.25">
      <c r="B16" s="346"/>
      <c r="C16" s="346"/>
      <c r="D16" s="346"/>
      <c r="E16" s="346"/>
      <c r="F16" s="346"/>
      <c r="G16" s="346"/>
    </row>
  </sheetData>
  <mergeCells count="1">
    <mergeCell ref="B11:G16"/>
  </mergeCells>
  <hyperlinks>
    <hyperlink ref="A1" location="Índice!A1" display="Índice" xr:uid="{4B8699B2-151E-40F4-B75C-D14E3BFE7754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5A36F-E019-4E65-8823-AF1DF725E790}">
  <dimension ref="A1:O30"/>
  <sheetViews>
    <sheetView showGridLines="0" workbookViewId="0"/>
  </sheetViews>
  <sheetFormatPr defaultColWidth="9.140625" defaultRowHeight="13.5" x14ac:dyDescent="0.25"/>
  <cols>
    <col min="1" max="1" width="10.42578125" style="193" customWidth="1"/>
    <col min="2" max="2" width="27" style="193" customWidth="1"/>
    <col min="3" max="3" width="10.42578125" style="193" bestFit="1" customWidth="1"/>
    <col min="4" max="15" width="9.7109375" style="193" customWidth="1"/>
    <col min="16" max="16384" width="9.140625" style="193"/>
  </cols>
  <sheetData>
    <row r="1" spans="1:15" x14ac:dyDescent="0.25">
      <c r="A1" s="194" t="s">
        <v>1</v>
      </c>
    </row>
    <row r="2" spans="1:15" ht="12.75" customHeight="1" x14ac:dyDescent="0.25"/>
    <row r="3" spans="1:15" x14ac:dyDescent="0.25">
      <c r="B3" s="351" t="str">
        <f>+Índice!B31</f>
        <v>Gráfico 22 – Evolução das componentes da despesa da CGA em 2025</v>
      </c>
      <c r="C3" s="351"/>
      <c r="D3" s="351"/>
      <c r="E3" s="351"/>
      <c r="F3" s="351"/>
      <c r="G3" s="351"/>
      <c r="H3" s="351"/>
      <c r="I3" s="351"/>
      <c r="J3" s="351"/>
      <c r="K3" s="351"/>
      <c r="L3" s="351"/>
      <c r="M3" s="351"/>
      <c r="N3" s="351"/>
      <c r="O3" s="351"/>
    </row>
    <row r="4" spans="1:15" ht="12.2" customHeight="1" x14ac:dyDescent="0.25"/>
    <row r="5" spans="1:15" x14ac:dyDescent="0.25">
      <c r="B5" s="195" t="s">
        <v>205</v>
      </c>
    </row>
    <row r="6" spans="1:15" ht="27" x14ac:dyDescent="0.25">
      <c r="B6" s="214"/>
      <c r="C6" s="215" t="s">
        <v>252</v>
      </c>
      <c r="D6" s="216" t="s">
        <v>256</v>
      </c>
    </row>
    <row r="7" spans="1:15" x14ac:dyDescent="0.25">
      <c r="B7" s="217" t="s">
        <v>16</v>
      </c>
      <c r="C7" s="218">
        <v>534</v>
      </c>
      <c r="D7" s="218">
        <v>477</v>
      </c>
      <c r="E7" s="212"/>
      <c r="F7" s="212"/>
      <c r="G7" s="212"/>
    </row>
    <row r="8" spans="1:15" x14ac:dyDescent="0.25">
      <c r="B8" s="219" t="s">
        <v>206</v>
      </c>
      <c r="C8" s="212">
        <v>51</v>
      </c>
      <c r="D8" s="212">
        <v>18</v>
      </c>
      <c r="E8" s="212"/>
      <c r="F8" s="212"/>
      <c r="G8" s="212"/>
    </row>
    <row r="9" spans="1:15" x14ac:dyDescent="0.25">
      <c r="B9" s="219" t="s">
        <v>207</v>
      </c>
      <c r="C9" s="212">
        <v>27</v>
      </c>
      <c r="D9" s="212">
        <v>39</v>
      </c>
      <c r="E9" s="212"/>
      <c r="F9" s="212"/>
      <c r="G9" s="212"/>
    </row>
    <row r="10" spans="1:15" x14ac:dyDescent="0.25">
      <c r="B10" s="219" t="s">
        <v>208</v>
      </c>
      <c r="C10" s="212">
        <v>5</v>
      </c>
      <c r="D10" s="212">
        <v>22</v>
      </c>
      <c r="E10" s="212"/>
      <c r="F10" s="212"/>
      <c r="G10" s="212"/>
    </row>
    <row r="11" spans="1:15" x14ac:dyDescent="0.25">
      <c r="B11" s="220" t="s">
        <v>209</v>
      </c>
      <c r="C11" s="221">
        <v>633</v>
      </c>
      <c r="D11" s="221">
        <v>579</v>
      </c>
      <c r="E11" s="212"/>
      <c r="F11" s="212"/>
      <c r="G11" s="212"/>
    </row>
    <row r="12" spans="1:15" x14ac:dyDescent="0.25">
      <c r="B12" s="343" t="s">
        <v>296</v>
      </c>
      <c r="C12" s="352"/>
      <c r="D12" s="352"/>
      <c r="E12" s="352"/>
      <c r="F12" s="352"/>
      <c r="G12" s="352"/>
      <c r="H12" s="352"/>
      <c r="I12" s="352"/>
      <c r="J12" s="352"/>
      <c r="K12" s="352"/>
      <c r="L12" s="352"/>
      <c r="M12" s="352"/>
      <c r="N12" s="352"/>
      <c r="O12" s="352"/>
    </row>
    <row r="13" spans="1:15" x14ac:dyDescent="0.25">
      <c r="B13" s="219"/>
      <c r="F13" s="212"/>
      <c r="G13" s="212"/>
    </row>
    <row r="14" spans="1:15" x14ac:dyDescent="0.25">
      <c r="B14" s="219"/>
      <c r="C14" s="212"/>
      <c r="D14" s="212"/>
      <c r="E14" s="200"/>
      <c r="F14" s="200"/>
      <c r="G14" s="200"/>
      <c r="H14" s="200"/>
      <c r="I14" s="200"/>
      <c r="J14" s="200"/>
      <c r="K14" s="200"/>
      <c r="L14" s="200"/>
      <c r="M14" s="200"/>
      <c r="N14" s="200"/>
      <c r="O14" s="200"/>
    </row>
    <row r="15" spans="1:15" x14ac:dyDescent="0.25">
      <c r="B15" s="195" t="s">
        <v>210</v>
      </c>
    </row>
    <row r="16" spans="1:15" x14ac:dyDescent="0.25">
      <c r="B16" s="222"/>
      <c r="C16" s="353">
        <v>2025</v>
      </c>
      <c r="D16" s="354"/>
      <c r="E16" s="354"/>
      <c r="F16" s="354"/>
      <c r="G16" s="354"/>
      <c r="H16" s="354"/>
      <c r="I16" s="354"/>
      <c r="J16" s="354"/>
      <c r="K16" s="354"/>
      <c r="L16" s="354"/>
      <c r="M16" s="354"/>
      <c r="N16" s="354"/>
      <c r="O16" s="354"/>
    </row>
    <row r="17" spans="2:15" x14ac:dyDescent="0.25">
      <c r="B17" s="223"/>
      <c r="C17" s="224" t="s">
        <v>23</v>
      </c>
      <c r="D17" s="225" t="s">
        <v>24</v>
      </c>
      <c r="E17" s="225" t="s">
        <v>25</v>
      </c>
      <c r="F17" s="225" t="s">
        <v>26</v>
      </c>
      <c r="G17" s="225" t="s">
        <v>27</v>
      </c>
      <c r="H17" s="225" t="s">
        <v>28</v>
      </c>
      <c r="I17" s="225" t="s">
        <v>29</v>
      </c>
      <c r="J17" s="225" t="s">
        <v>30</v>
      </c>
      <c r="K17" s="225" t="s">
        <v>49</v>
      </c>
      <c r="L17" s="225" t="s">
        <v>32</v>
      </c>
      <c r="M17" s="225" t="s">
        <v>33</v>
      </c>
      <c r="N17" s="226" t="s">
        <v>22</v>
      </c>
      <c r="O17" s="189" t="s">
        <v>280</v>
      </c>
    </row>
    <row r="18" spans="2:15" x14ac:dyDescent="0.25">
      <c r="B18" s="227" t="s">
        <v>211</v>
      </c>
      <c r="C18" s="228">
        <v>4.3</v>
      </c>
      <c r="D18" s="228">
        <v>5.4</v>
      </c>
      <c r="E18" s="228">
        <v>5.4</v>
      </c>
      <c r="F18" s="228">
        <v>5.4</v>
      </c>
      <c r="G18" s="228">
        <v>5.4</v>
      </c>
      <c r="H18" s="228">
        <v>5.4</v>
      </c>
      <c r="I18" s="228">
        <v>5.5</v>
      </c>
      <c r="J18" s="228">
        <v>6.9</v>
      </c>
      <c r="K18" s="228">
        <v>7.2</v>
      </c>
      <c r="L18" s="228">
        <v>4</v>
      </c>
      <c r="M18" s="228">
        <v>4.8</v>
      </c>
      <c r="N18" s="228">
        <v>5.0999999999999996</v>
      </c>
      <c r="O18" s="229">
        <v>4.7</v>
      </c>
    </row>
    <row r="19" spans="2:15" x14ac:dyDescent="0.25">
      <c r="B19" s="219" t="s">
        <v>16</v>
      </c>
      <c r="C19" s="230">
        <v>3.8</v>
      </c>
      <c r="D19" s="230">
        <v>4.7</v>
      </c>
      <c r="E19" s="230">
        <v>4.5</v>
      </c>
      <c r="F19" s="230">
        <v>4.5</v>
      </c>
      <c r="G19" s="230">
        <v>4.5</v>
      </c>
      <c r="H19" s="230">
        <v>4.5</v>
      </c>
      <c r="I19" s="230">
        <v>4.5999999999999996</v>
      </c>
      <c r="J19" s="230">
        <v>5.9</v>
      </c>
      <c r="K19" s="230">
        <v>5.8</v>
      </c>
      <c r="L19" s="230">
        <v>3.2</v>
      </c>
      <c r="M19" s="230">
        <v>3.9</v>
      </c>
      <c r="N19" s="230">
        <v>4.3</v>
      </c>
      <c r="O19" s="231">
        <v>3.8</v>
      </c>
    </row>
    <row r="20" spans="2:15" x14ac:dyDescent="0.25">
      <c r="B20" s="219" t="s">
        <v>206</v>
      </c>
      <c r="C20" s="230">
        <v>0</v>
      </c>
      <c r="D20" s="230">
        <v>0.2</v>
      </c>
      <c r="E20" s="230">
        <v>0.4</v>
      </c>
      <c r="F20" s="230">
        <v>0.4</v>
      </c>
      <c r="G20" s="230">
        <v>0.5</v>
      </c>
      <c r="H20" s="230">
        <v>0.5</v>
      </c>
      <c r="I20" s="230">
        <v>0.5</v>
      </c>
      <c r="J20" s="230">
        <v>0.6</v>
      </c>
      <c r="K20" s="230">
        <v>0.9</v>
      </c>
      <c r="L20" s="230">
        <v>0.5</v>
      </c>
      <c r="M20" s="230">
        <v>0.5</v>
      </c>
      <c r="N20" s="230">
        <v>0.4</v>
      </c>
      <c r="O20" s="231">
        <v>0.1</v>
      </c>
    </row>
    <row r="21" spans="2:15" x14ac:dyDescent="0.25">
      <c r="B21" s="232" t="s">
        <v>207</v>
      </c>
      <c r="C21" s="233">
        <v>0.2</v>
      </c>
      <c r="D21" s="233">
        <v>0.2</v>
      </c>
      <c r="E21" s="233">
        <v>0.2</v>
      </c>
      <c r="F21" s="233">
        <v>0.2</v>
      </c>
      <c r="G21" s="233">
        <v>0.2</v>
      </c>
      <c r="H21" s="233">
        <v>0.2</v>
      </c>
      <c r="I21" s="233">
        <v>0.2</v>
      </c>
      <c r="J21" s="233">
        <v>0.2</v>
      </c>
      <c r="K21" s="233">
        <v>0.2</v>
      </c>
      <c r="L21" s="233">
        <v>0.2</v>
      </c>
      <c r="M21" s="233">
        <v>0.2</v>
      </c>
      <c r="N21" s="233">
        <v>0.2</v>
      </c>
      <c r="O21" s="234">
        <v>0.3</v>
      </c>
    </row>
    <row r="22" spans="2:15" ht="27" customHeight="1" x14ac:dyDescent="0.25">
      <c r="B22" s="343" t="s">
        <v>295</v>
      </c>
      <c r="C22" s="352"/>
      <c r="D22" s="352"/>
      <c r="E22" s="352"/>
      <c r="F22" s="352"/>
      <c r="G22" s="352"/>
      <c r="H22" s="352"/>
      <c r="I22" s="352"/>
      <c r="J22" s="352"/>
      <c r="K22" s="352"/>
      <c r="L22" s="352"/>
      <c r="M22" s="352"/>
      <c r="N22" s="352"/>
      <c r="O22" s="352"/>
    </row>
    <row r="23" spans="2:15" x14ac:dyDescent="0.25"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</row>
    <row r="24" spans="2:15" x14ac:dyDescent="0.25"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</row>
    <row r="25" spans="2:15" x14ac:dyDescent="0.25"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</row>
    <row r="26" spans="2:15" x14ac:dyDescent="0.25"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00"/>
    </row>
    <row r="27" spans="2:15" x14ac:dyDescent="0.25">
      <c r="C27" s="200"/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200"/>
      <c r="O27" s="200"/>
    </row>
    <row r="28" spans="2:15" x14ac:dyDescent="0.25">
      <c r="C28" s="212"/>
      <c r="D28" s="212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00"/>
    </row>
    <row r="29" spans="2:15" x14ac:dyDescent="0.25">
      <c r="C29" s="212"/>
      <c r="D29" s="212"/>
      <c r="E29" s="200"/>
      <c r="F29" s="200"/>
      <c r="G29" s="200"/>
      <c r="H29" s="200"/>
      <c r="I29" s="200"/>
      <c r="J29" s="200"/>
      <c r="K29" s="200"/>
      <c r="L29" s="200"/>
      <c r="M29" s="200"/>
      <c r="N29" s="200"/>
      <c r="O29" s="200"/>
    </row>
    <row r="30" spans="2:15" x14ac:dyDescent="0.25">
      <c r="C30" s="212"/>
      <c r="D30" s="212"/>
    </row>
  </sheetData>
  <mergeCells count="4">
    <mergeCell ref="B3:O3"/>
    <mergeCell ref="B12:O12"/>
    <mergeCell ref="C16:O16"/>
    <mergeCell ref="B22:O22"/>
  </mergeCells>
  <hyperlinks>
    <hyperlink ref="A1" location="Índice!A1" display="Índice" xr:uid="{51E98E4C-B52D-427B-871D-334DD34589EE}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5CFE4-C0BF-43C9-B75D-378F6B86EA67}">
  <dimension ref="A1:N13"/>
  <sheetViews>
    <sheetView showGridLines="0" workbookViewId="0"/>
  </sheetViews>
  <sheetFormatPr defaultColWidth="9.140625" defaultRowHeight="13.5" x14ac:dyDescent="0.25"/>
  <cols>
    <col min="1" max="1" width="9.140625" style="193"/>
    <col min="2" max="2" width="13.7109375" style="193" customWidth="1"/>
    <col min="3" max="16384" width="9.140625" style="193"/>
  </cols>
  <sheetData>
    <row r="1" spans="1:14" x14ac:dyDescent="0.25">
      <c r="A1" s="194" t="s">
        <v>1</v>
      </c>
    </row>
    <row r="3" spans="1:14" x14ac:dyDescent="0.25">
      <c r="B3" s="351" t="str">
        <f>+Índice!B32</f>
        <v>Gráfico 23 – Evolução do saldo global da CGA (ótica da contabilidade orçamental pública, em M€)</v>
      </c>
      <c r="C3" s="351"/>
      <c r="D3" s="351"/>
      <c r="E3" s="351"/>
      <c r="F3" s="351"/>
      <c r="G3" s="351"/>
      <c r="H3" s="351"/>
      <c r="I3" s="351"/>
      <c r="J3" s="351"/>
      <c r="K3" s="351"/>
      <c r="L3" s="351"/>
      <c r="M3" s="351"/>
      <c r="N3" s="351"/>
    </row>
    <row r="4" spans="1:14" x14ac:dyDescent="0.25"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</row>
    <row r="5" spans="1:14" x14ac:dyDescent="0.25">
      <c r="B5" s="235" t="s">
        <v>233</v>
      </c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</row>
    <row r="6" spans="1:14" x14ac:dyDescent="0.25">
      <c r="B6" s="237" t="s">
        <v>34</v>
      </c>
      <c r="C6" s="237" t="s">
        <v>23</v>
      </c>
      <c r="D6" s="237" t="s">
        <v>24</v>
      </c>
      <c r="E6" s="237" t="s">
        <v>25</v>
      </c>
      <c r="F6" s="237" t="s">
        <v>26</v>
      </c>
      <c r="G6" s="237" t="s">
        <v>27</v>
      </c>
      <c r="H6" s="237" t="s">
        <v>28</v>
      </c>
      <c r="I6" s="237" t="s">
        <v>29</v>
      </c>
      <c r="J6" s="237" t="s">
        <v>30</v>
      </c>
      <c r="K6" s="237" t="s">
        <v>31</v>
      </c>
      <c r="L6" s="237" t="s">
        <v>32</v>
      </c>
      <c r="M6" s="237" t="s">
        <v>33</v>
      </c>
      <c r="N6" s="237" t="s">
        <v>22</v>
      </c>
    </row>
    <row r="7" spans="1:14" x14ac:dyDescent="0.25">
      <c r="B7" s="238">
        <v>2024</v>
      </c>
      <c r="C7" s="218">
        <v>115</v>
      </c>
      <c r="D7" s="218">
        <v>250</v>
      </c>
      <c r="E7" s="218">
        <v>32</v>
      </c>
      <c r="F7" s="218">
        <v>125</v>
      </c>
      <c r="G7" s="218">
        <v>84</v>
      </c>
      <c r="H7" s="218">
        <v>11</v>
      </c>
      <c r="I7" s="218">
        <v>117</v>
      </c>
      <c r="J7" s="218">
        <v>29</v>
      </c>
      <c r="K7" s="218">
        <v>-71</v>
      </c>
      <c r="L7" s="218">
        <v>-186</v>
      </c>
      <c r="M7" s="218">
        <v>-129</v>
      </c>
      <c r="N7" s="218">
        <v>-202</v>
      </c>
    </row>
    <row r="8" spans="1:14" x14ac:dyDescent="0.25">
      <c r="B8" s="239">
        <v>2025</v>
      </c>
      <c r="C8" s="212">
        <v>247</v>
      </c>
      <c r="D8" s="212">
        <v>249</v>
      </c>
      <c r="E8" s="212">
        <v>150</v>
      </c>
      <c r="F8" s="212">
        <v>148</v>
      </c>
      <c r="G8" s="212">
        <v>152</v>
      </c>
      <c r="H8" s="212">
        <v>152</v>
      </c>
      <c r="I8" s="212">
        <v>184</v>
      </c>
      <c r="J8" s="212">
        <v>-70</v>
      </c>
      <c r="K8" s="212">
        <v>-196</v>
      </c>
      <c r="L8" s="212">
        <v>-38</v>
      </c>
      <c r="M8" s="212">
        <v>-84</v>
      </c>
      <c r="N8" s="212">
        <v>-120</v>
      </c>
    </row>
    <row r="9" spans="1:14" x14ac:dyDescent="0.25">
      <c r="B9" s="342" t="s">
        <v>297</v>
      </c>
      <c r="C9" s="341"/>
      <c r="D9" s="341"/>
      <c r="E9" s="341"/>
      <c r="F9" s="341"/>
      <c r="G9" s="341"/>
      <c r="H9" s="341"/>
      <c r="I9" s="341"/>
      <c r="J9" s="341"/>
      <c r="K9" s="341"/>
      <c r="L9" s="341"/>
      <c r="M9" s="341"/>
      <c r="N9" s="341"/>
    </row>
    <row r="10" spans="1:14" x14ac:dyDescent="0.25">
      <c r="B10" s="212"/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</row>
    <row r="11" spans="1:14" x14ac:dyDescent="0.25">
      <c r="B11" s="212"/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</row>
    <row r="12" spans="1:14" x14ac:dyDescent="0.25">
      <c r="B12" s="212"/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</row>
    <row r="13" spans="1:14" x14ac:dyDescent="0.25">
      <c r="B13" s="212"/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</row>
  </sheetData>
  <mergeCells count="2">
    <mergeCell ref="B3:N3"/>
    <mergeCell ref="B9:N9"/>
  </mergeCells>
  <hyperlinks>
    <hyperlink ref="A1" location="Índice!A1" display="Índice" xr:uid="{7FB2CA38-D3F3-43C1-BE63-3497BAF1E535}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907F3-5338-4E60-90D3-DDE696C0CF7F}">
  <sheetPr>
    <pageSetUpPr fitToPage="1"/>
  </sheetPr>
  <dimension ref="A1:W41"/>
  <sheetViews>
    <sheetView showGridLines="0" workbookViewId="0"/>
  </sheetViews>
  <sheetFormatPr defaultColWidth="9.140625" defaultRowHeight="13.5" x14ac:dyDescent="0.25"/>
  <cols>
    <col min="1" max="1" width="9.140625" style="193"/>
    <col min="2" max="2" width="20.85546875" style="193" customWidth="1"/>
    <col min="3" max="3" width="10.140625" style="193" customWidth="1"/>
    <col min="4" max="4" width="11.85546875" style="193" customWidth="1"/>
    <col min="5" max="16384" width="9.140625" style="193"/>
  </cols>
  <sheetData>
    <row r="1" spans="1:23" x14ac:dyDescent="0.25">
      <c r="A1" s="194" t="s">
        <v>1</v>
      </c>
    </row>
    <row r="3" spans="1:23" x14ac:dyDescent="0.25">
      <c r="B3" s="195" t="str">
        <f>+Índice!B33</f>
        <v>Gráfico 24 – Evolução das reservas especiais da CGA (em M€)</v>
      </c>
    </row>
    <row r="4" spans="1:23" x14ac:dyDescent="0.25">
      <c r="A4" s="196"/>
    </row>
    <row r="5" spans="1:23" x14ac:dyDescent="0.25">
      <c r="B5" s="197" t="s">
        <v>212</v>
      </c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</row>
    <row r="6" spans="1:23" x14ac:dyDescent="0.25">
      <c r="B6" s="199"/>
      <c r="C6" s="199">
        <v>2005</v>
      </c>
      <c r="D6" s="199">
        <v>2006</v>
      </c>
      <c r="E6" s="199">
        <v>2007</v>
      </c>
      <c r="F6" s="199">
        <v>2008</v>
      </c>
      <c r="G6" s="199">
        <v>2009</v>
      </c>
      <c r="H6" s="199">
        <v>2010</v>
      </c>
      <c r="I6" s="199">
        <v>2011</v>
      </c>
      <c r="J6" s="199">
        <v>2012</v>
      </c>
      <c r="K6" s="199">
        <v>2013</v>
      </c>
      <c r="L6" s="199">
        <v>2014</v>
      </c>
      <c r="M6" s="199">
        <v>2015</v>
      </c>
      <c r="N6" s="199">
        <v>2016</v>
      </c>
      <c r="O6" s="199">
        <v>2017</v>
      </c>
      <c r="P6" s="199">
        <v>2018</v>
      </c>
      <c r="Q6" s="199">
        <v>2019</v>
      </c>
      <c r="R6" s="199">
        <v>2020</v>
      </c>
      <c r="S6" s="199">
        <v>2021</v>
      </c>
      <c r="T6" s="199">
        <v>2022</v>
      </c>
      <c r="U6" s="199">
        <v>2023</v>
      </c>
      <c r="V6" s="199">
        <v>2024</v>
      </c>
      <c r="W6" s="199">
        <v>2025</v>
      </c>
    </row>
    <row r="7" spans="1:23" x14ac:dyDescent="0.25">
      <c r="B7" s="193" t="s">
        <v>213</v>
      </c>
      <c r="C7" s="212">
        <v>4028.2026512699999</v>
      </c>
      <c r="D7" s="212">
        <v>3756.4296706099994</v>
      </c>
      <c r="E7" s="212">
        <v>3423.67648826</v>
      </c>
      <c r="F7" s="212">
        <v>3247.2482339600001</v>
      </c>
      <c r="G7" s="212">
        <v>3049.0776015000001</v>
      </c>
      <c r="H7" s="212">
        <v>2538.8136896799997</v>
      </c>
      <c r="I7" s="212">
        <v>4192.0120294600001</v>
      </c>
      <c r="J7" s="212">
        <v>5271.7452295999992</v>
      </c>
      <c r="K7" s="212">
        <v>5316.0290582500011</v>
      </c>
      <c r="L7" s="212">
        <v>5336.2470109199994</v>
      </c>
      <c r="M7" s="212">
        <v>5377.5609160599988</v>
      </c>
      <c r="N7" s="212">
        <v>5276.7519956199985</v>
      </c>
      <c r="O7" s="212">
        <v>5298.9684978699997</v>
      </c>
      <c r="P7" s="212">
        <v>5192.0821472200005</v>
      </c>
      <c r="Q7" s="212">
        <v>5975.7539346700005</v>
      </c>
      <c r="R7" s="212">
        <v>5762.5968239499998</v>
      </c>
      <c r="S7" s="212">
        <v>5307.2856732099999</v>
      </c>
      <c r="T7" s="212">
        <v>4238.8163717300004</v>
      </c>
      <c r="U7" s="212">
        <v>7383.60893399</v>
      </c>
      <c r="V7" s="212">
        <v>7129.9808075800001</v>
      </c>
      <c r="W7" s="193">
        <v>6568.1355495600001</v>
      </c>
    </row>
    <row r="8" spans="1:23" x14ac:dyDescent="0.25">
      <c r="B8" s="342" t="s">
        <v>298</v>
      </c>
      <c r="C8" s="341"/>
      <c r="D8" s="341"/>
      <c r="E8" s="341"/>
      <c r="F8" s="341"/>
      <c r="G8" s="341"/>
      <c r="H8" s="341"/>
      <c r="I8" s="341"/>
      <c r="J8" s="341"/>
      <c r="K8" s="341"/>
      <c r="L8" s="341"/>
      <c r="M8" s="341"/>
      <c r="N8" s="341"/>
      <c r="O8" s="341"/>
      <c r="P8" s="341"/>
      <c r="Q8" s="341"/>
      <c r="R8" s="341"/>
      <c r="S8" s="341"/>
      <c r="T8" s="341"/>
      <c r="U8" s="341"/>
      <c r="V8" s="341"/>
      <c r="W8" s="341"/>
    </row>
    <row r="10" spans="1:23" ht="34.5" customHeight="1" x14ac:dyDescent="0.25">
      <c r="B10" s="357" t="s">
        <v>257</v>
      </c>
      <c r="C10" s="357"/>
      <c r="D10" s="357"/>
      <c r="E10" s="357"/>
      <c r="F10" s="357"/>
    </row>
    <row r="11" spans="1:23" ht="45.75" customHeight="1" x14ac:dyDescent="0.25">
      <c r="B11" s="202"/>
      <c r="C11" s="355" t="s">
        <v>214</v>
      </c>
      <c r="D11" s="355"/>
      <c r="E11" s="356" t="s">
        <v>215</v>
      </c>
      <c r="F11" s="355"/>
      <c r="G11" s="195"/>
      <c r="H11" s="195"/>
      <c r="I11" s="195"/>
      <c r="J11" s="195"/>
      <c r="K11" s="195"/>
    </row>
    <row r="12" spans="1:23" x14ac:dyDescent="0.25">
      <c r="B12" s="241" t="s">
        <v>216</v>
      </c>
      <c r="C12" s="270">
        <v>0.2</v>
      </c>
      <c r="D12" s="270"/>
      <c r="E12" s="272">
        <v>-0.2</v>
      </c>
      <c r="F12" s="242"/>
      <c r="G12" s="340"/>
      <c r="H12" s="340"/>
      <c r="I12" s="340"/>
      <c r="J12" s="340"/>
      <c r="K12" s="340"/>
      <c r="L12" s="340"/>
      <c r="M12" s="340"/>
    </row>
    <row r="13" spans="1:23" x14ac:dyDescent="0.25">
      <c r="B13" s="241" t="s">
        <v>217</v>
      </c>
      <c r="C13" s="270">
        <v>10.3</v>
      </c>
      <c r="D13" s="270"/>
      <c r="E13" s="272">
        <v>-10.199999999999999</v>
      </c>
      <c r="F13" s="242"/>
      <c r="G13" s="340"/>
      <c r="H13" s="340"/>
      <c r="I13" s="340"/>
      <c r="J13" s="340"/>
      <c r="K13" s="340"/>
      <c r="L13" s="340"/>
      <c r="M13" s="340"/>
    </row>
    <row r="14" spans="1:23" x14ac:dyDescent="0.25">
      <c r="B14" s="241" t="s">
        <v>218</v>
      </c>
      <c r="C14" s="270">
        <v>12.1</v>
      </c>
      <c r="D14" s="270"/>
      <c r="E14" s="272">
        <v>-12.1</v>
      </c>
      <c r="F14" s="242"/>
      <c r="G14" s="340"/>
      <c r="H14" s="340"/>
      <c r="I14" s="340"/>
      <c r="J14" s="340"/>
      <c r="K14" s="340"/>
      <c r="L14" s="340"/>
      <c r="M14" s="340"/>
    </row>
    <row r="15" spans="1:23" x14ac:dyDescent="0.25">
      <c r="B15" s="241" t="s">
        <v>219</v>
      </c>
      <c r="C15" s="270">
        <v>14.5</v>
      </c>
      <c r="D15" s="270"/>
      <c r="E15" s="272">
        <v>-14.3</v>
      </c>
      <c r="F15" s="242"/>
      <c r="G15" s="340"/>
      <c r="H15" s="340"/>
      <c r="I15" s="340"/>
      <c r="J15" s="340"/>
      <c r="K15" s="340"/>
      <c r="L15" s="340"/>
      <c r="M15" s="340"/>
    </row>
    <row r="16" spans="1:23" x14ac:dyDescent="0.25">
      <c r="B16" s="241" t="s">
        <v>220</v>
      </c>
      <c r="C16" s="270">
        <v>182.9</v>
      </c>
      <c r="D16" s="270"/>
      <c r="E16" s="272">
        <v>-181.9</v>
      </c>
      <c r="F16" s="242"/>
      <c r="G16" s="340"/>
      <c r="H16" s="340"/>
      <c r="I16" s="340"/>
      <c r="J16" s="340"/>
      <c r="K16" s="340"/>
      <c r="L16" s="340"/>
      <c r="M16" s="340"/>
    </row>
    <row r="17" spans="2:23" x14ac:dyDescent="0.25">
      <c r="B17" s="241" t="s">
        <v>221</v>
      </c>
      <c r="C17" s="270">
        <v>155</v>
      </c>
      <c r="D17" s="270"/>
      <c r="E17" s="272">
        <v>-138.4</v>
      </c>
      <c r="F17" s="242"/>
      <c r="G17" s="340"/>
      <c r="H17" s="340"/>
      <c r="I17" s="340"/>
      <c r="J17" s="340"/>
      <c r="K17" s="340"/>
      <c r="L17" s="340"/>
      <c r="M17" s="340"/>
    </row>
    <row r="18" spans="2:23" x14ac:dyDescent="0.25">
      <c r="B18" s="241" t="s">
        <v>222</v>
      </c>
      <c r="C18" s="270">
        <v>14.7</v>
      </c>
      <c r="D18" s="270"/>
      <c r="E18" s="272">
        <v>-13.2</v>
      </c>
      <c r="F18" s="242"/>
      <c r="G18" s="340"/>
      <c r="H18" s="340"/>
      <c r="I18" s="340"/>
      <c r="J18" s="340"/>
      <c r="K18" s="340"/>
      <c r="L18" s="340"/>
      <c r="M18" s="340"/>
    </row>
    <row r="19" spans="2:23" x14ac:dyDescent="0.25">
      <c r="B19" s="241" t="s">
        <v>223</v>
      </c>
      <c r="C19" s="270">
        <v>3.2</v>
      </c>
      <c r="D19" s="270"/>
      <c r="E19" s="272">
        <v>-2.5</v>
      </c>
      <c r="F19" s="242"/>
      <c r="G19" s="340"/>
      <c r="H19" s="340"/>
      <c r="I19" s="340"/>
      <c r="J19" s="340"/>
      <c r="K19" s="340"/>
      <c r="L19" s="340"/>
      <c r="M19" s="340"/>
    </row>
    <row r="20" spans="2:23" x14ac:dyDescent="0.25">
      <c r="B20" s="241" t="s">
        <v>224</v>
      </c>
      <c r="C20" s="270">
        <v>4.4000000000000004</v>
      </c>
      <c r="D20" s="270"/>
      <c r="E20" s="272">
        <v>-4.4000000000000004</v>
      </c>
      <c r="F20" s="242"/>
      <c r="G20" s="340"/>
      <c r="H20" s="340"/>
      <c r="I20" s="340"/>
      <c r="J20" s="340"/>
      <c r="K20" s="340"/>
      <c r="L20" s="340"/>
      <c r="M20" s="340"/>
    </row>
    <row r="21" spans="2:23" x14ac:dyDescent="0.25">
      <c r="B21" s="241" t="s">
        <v>225</v>
      </c>
      <c r="C21" s="270">
        <v>1.3</v>
      </c>
      <c r="D21" s="270"/>
      <c r="E21" s="272">
        <v>-1.3</v>
      </c>
      <c r="F21" s="242"/>
      <c r="G21" s="340"/>
      <c r="H21" s="340"/>
      <c r="I21" s="340"/>
      <c r="J21" s="340"/>
      <c r="K21" s="340"/>
      <c r="L21" s="340"/>
      <c r="M21" s="340"/>
    </row>
    <row r="22" spans="2:23" x14ac:dyDescent="0.25">
      <c r="B22" s="241" t="s">
        <v>226</v>
      </c>
      <c r="C22" s="270">
        <v>2.2000000000000002</v>
      </c>
      <c r="D22" s="270"/>
      <c r="E22" s="272">
        <v>-2.2000000000000002</v>
      </c>
      <c r="F22" s="242"/>
      <c r="G22" s="340"/>
      <c r="H22" s="340"/>
      <c r="I22" s="340"/>
      <c r="J22" s="340"/>
      <c r="K22" s="340"/>
      <c r="L22" s="340"/>
      <c r="M22" s="340"/>
    </row>
    <row r="23" spans="2:23" x14ac:dyDescent="0.25">
      <c r="B23" s="241" t="s">
        <v>227</v>
      </c>
      <c r="C23" s="270">
        <v>0.1</v>
      </c>
      <c r="D23" s="270"/>
      <c r="E23" s="272">
        <v>-0.1</v>
      </c>
      <c r="F23" s="242"/>
      <c r="G23" s="340"/>
      <c r="H23" s="340"/>
      <c r="I23" s="340"/>
      <c r="J23" s="340"/>
      <c r="K23" s="340"/>
      <c r="L23" s="340"/>
      <c r="M23" s="340"/>
    </row>
    <row r="24" spans="2:23" x14ac:dyDescent="0.25">
      <c r="B24" s="241" t="s">
        <v>299</v>
      </c>
      <c r="C24" s="270">
        <v>101.4</v>
      </c>
      <c r="D24" s="270"/>
      <c r="E24" s="272">
        <v>-180.8</v>
      </c>
      <c r="F24" s="242"/>
      <c r="G24" s="340"/>
      <c r="H24" s="340"/>
      <c r="I24" s="340"/>
      <c r="J24" s="340"/>
      <c r="K24" s="340"/>
      <c r="L24" s="340"/>
      <c r="M24" s="340"/>
    </row>
    <row r="25" spans="2:23" x14ac:dyDescent="0.25">
      <c r="B25" s="269" t="s">
        <v>300</v>
      </c>
      <c r="C25" s="271">
        <v>0.3</v>
      </c>
      <c r="D25" s="271"/>
      <c r="E25" s="273">
        <v>-0.3</v>
      </c>
      <c r="F25" s="274"/>
      <c r="G25" s="340"/>
      <c r="H25" s="340"/>
      <c r="I25" s="340"/>
      <c r="J25" s="340"/>
      <c r="K25" s="340"/>
      <c r="L25" s="340"/>
      <c r="M25" s="340"/>
    </row>
    <row r="26" spans="2:23" x14ac:dyDescent="0.25">
      <c r="B26" s="343" t="s">
        <v>160</v>
      </c>
      <c r="C26" s="352"/>
      <c r="D26" s="352"/>
      <c r="E26" s="352"/>
      <c r="F26" s="352"/>
      <c r="G26" s="352"/>
      <c r="H26" s="352"/>
      <c r="I26" s="352"/>
      <c r="J26" s="352"/>
      <c r="K26" s="352"/>
      <c r="L26" s="352"/>
      <c r="M26" s="352"/>
      <c r="N26" s="352"/>
      <c r="O26" s="352"/>
      <c r="P26" s="352"/>
      <c r="Q26" s="212"/>
      <c r="R26" s="212"/>
      <c r="S26" s="242"/>
    </row>
    <row r="27" spans="2:23" x14ac:dyDescent="0.25">
      <c r="C27" s="211"/>
      <c r="D27" s="211"/>
      <c r="E27" s="211"/>
      <c r="F27" s="211"/>
      <c r="G27" s="211"/>
      <c r="H27" s="211"/>
      <c r="I27" s="211"/>
      <c r="J27" s="211"/>
      <c r="K27" s="211"/>
      <c r="L27" s="211"/>
      <c r="M27" s="211"/>
      <c r="N27" s="212"/>
      <c r="O27" s="212"/>
      <c r="P27" s="212"/>
      <c r="Q27" s="212"/>
      <c r="R27" s="212"/>
      <c r="S27" s="212"/>
      <c r="T27" s="212"/>
      <c r="U27" s="212"/>
      <c r="V27" s="212"/>
      <c r="W27" s="212"/>
    </row>
    <row r="28" spans="2:23" x14ac:dyDescent="0.25">
      <c r="C28" s="211"/>
      <c r="D28" s="212"/>
      <c r="E28" s="212"/>
      <c r="F28" s="212"/>
      <c r="G28" s="211"/>
      <c r="H28" s="212"/>
      <c r="I28" s="212"/>
      <c r="J28" s="212"/>
      <c r="K28" s="212"/>
      <c r="L28" s="212"/>
      <c r="M28" s="212"/>
      <c r="N28" s="212"/>
      <c r="O28" s="212"/>
      <c r="P28" s="212"/>
      <c r="Q28" s="212"/>
      <c r="R28" s="212"/>
      <c r="S28" s="212"/>
      <c r="T28" s="212"/>
      <c r="U28" s="212"/>
      <c r="V28" s="212"/>
      <c r="W28" s="212"/>
    </row>
    <row r="29" spans="2:23" x14ac:dyDescent="0.25">
      <c r="C29" s="211"/>
      <c r="D29" s="212"/>
      <c r="E29" s="212"/>
      <c r="F29" s="212"/>
      <c r="G29" s="211"/>
      <c r="H29" s="212"/>
      <c r="I29" s="212"/>
      <c r="J29" s="212"/>
      <c r="K29" s="212"/>
      <c r="L29" s="212"/>
      <c r="M29" s="212"/>
      <c r="N29" s="212"/>
      <c r="O29" s="212"/>
      <c r="P29" s="212"/>
      <c r="Q29" s="212"/>
      <c r="R29" s="212"/>
      <c r="S29" s="212"/>
      <c r="T29" s="212"/>
      <c r="U29" s="212"/>
      <c r="V29" s="212"/>
      <c r="W29" s="212"/>
    </row>
    <row r="30" spans="2:23" x14ac:dyDescent="0.25">
      <c r="C30" s="211"/>
      <c r="D30" s="211"/>
      <c r="E30" s="211"/>
      <c r="F30" s="211"/>
      <c r="G30" s="211"/>
      <c r="H30" s="211"/>
      <c r="I30" s="211"/>
      <c r="J30" s="212"/>
      <c r="K30" s="212"/>
      <c r="L30" s="212"/>
      <c r="M30" s="212"/>
      <c r="N30" s="212"/>
      <c r="O30" s="212"/>
      <c r="P30" s="212"/>
      <c r="Q30" s="212"/>
      <c r="R30" s="212"/>
      <c r="S30" s="212"/>
    </row>
    <row r="31" spans="2:23" x14ac:dyDescent="0.25">
      <c r="C31" s="211"/>
      <c r="D31" s="212"/>
      <c r="E31" s="212"/>
      <c r="F31" s="212"/>
      <c r="G31" s="211"/>
      <c r="H31" s="212"/>
      <c r="I31" s="212"/>
      <c r="J31" s="212"/>
      <c r="K31" s="212"/>
      <c r="L31" s="212"/>
      <c r="M31" s="212"/>
      <c r="N31" s="212"/>
      <c r="O31" s="212"/>
      <c r="P31" s="212"/>
      <c r="Q31" s="212"/>
      <c r="R31" s="212"/>
      <c r="S31" s="212"/>
    </row>
    <row r="32" spans="2:23" x14ac:dyDescent="0.25">
      <c r="C32" s="211"/>
      <c r="D32" s="212"/>
      <c r="E32" s="212"/>
      <c r="F32" s="212"/>
      <c r="G32" s="211"/>
      <c r="H32" s="212"/>
      <c r="I32" s="212"/>
      <c r="J32" s="212"/>
      <c r="K32" s="212"/>
      <c r="L32" s="212"/>
      <c r="M32" s="212"/>
      <c r="N32" s="212"/>
      <c r="O32" s="212"/>
      <c r="P32" s="212"/>
      <c r="Q32" s="212"/>
      <c r="R32" s="212"/>
      <c r="S32" s="212"/>
    </row>
    <row r="33" spans="3:7" x14ac:dyDescent="0.25">
      <c r="C33" s="211"/>
      <c r="G33" s="211"/>
    </row>
    <row r="34" spans="3:7" x14ac:dyDescent="0.25">
      <c r="C34" s="211"/>
      <c r="G34" s="211"/>
    </row>
    <row r="35" spans="3:7" x14ac:dyDescent="0.25">
      <c r="C35" s="211"/>
      <c r="G35" s="211"/>
    </row>
    <row r="36" spans="3:7" x14ac:dyDescent="0.25">
      <c r="C36" s="211"/>
      <c r="G36" s="211"/>
    </row>
    <row r="37" spans="3:7" x14ac:dyDescent="0.25">
      <c r="C37" s="211"/>
      <c r="G37" s="211"/>
    </row>
    <row r="38" spans="3:7" x14ac:dyDescent="0.25">
      <c r="C38" s="211"/>
      <c r="G38" s="211"/>
    </row>
    <row r="39" spans="3:7" x14ac:dyDescent="0.25">
      <c r="C39" s="211"/>
      <c r="G39" s="211"/>
    </row>
    <row r="40" spans="3:7" x14ac:dyDescent="0.25">
      <c r="C40" s="211"/>
      <c r="G40" s="211"/>
    </row>
    <row r="41" spans="3:7" x14ac:dyDescent="0.25">
      <c r="C41" s="211"/>
    </row>
  </sheetData>
  <mergeCells count="33">
    <mergeCell ref="B8:W8"/>
    <mergeCell ref="G12:J12"/>
    <mergeCell ref="K12:M12"/>
    <mergeCell ref="C11:D11"/>
    <mergeCell ref="E11:F11"/>
    <mergeCell ref="B10:F10"/>
    <mergeCell ref="G14:J14"/>
    <mergeCell ref="K14:M14"/>
    <mergeCell ref="G15:J15"/>
    <mergeCell ref="K15:M15"/>
    <mergeCell ref="G13:J13"/>
    <mergeCell ref="K13:M13"/>
    <mergeCell ref="G18:J18"/>
    <mergeCell ref="K18:M18"/>
    <mergeCell ref="G19:J19"/>
    <mergeCell ref="K19:M19"/>
    <mergeCell ref="G16:J16"/>
    <mergeCell ref="K16:M16"/>
    <mergeCell ref="G17:J17"/>
    <mergeCell ref="K17:M17"/>
    <mergeCell ref="G22:J22"/>
    <mergeCell ref="K22:M22"/>
    <mergeCell ref="G23:J23"/>
    <mergeCell ref="K23:M23"/>
    <mergeCell ref="G20:J20"/>
    <mergeCell ref="K20:M20"/>
    <mergeCell ref="G21:J21"/>
    <mergeCell ref="K21:M21"/>
    <mergeCell ref="B26:P26"/>
    <mergeCell ref="G24:J24"/>
    <mergeCell ref="K24:M24"/>
    <mergeCell ref="G25:J25"/>
    <mergeCell ref="K25:M25"/>
  </mergeCells>
  <hyperlinks>
    <hyperlink ref="A1" location="Índice!A1" display="Índice" xr:uid="{792B9F03-6619-4BB8-880E-2B7722D867F8}"/>
  </hyperlink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28C7B-B8A8-4EE2-BD17-09DEACDC05DE}">
  <dimension ref="A1:M13"/>
  <sheetViews>
    <sheetView showGridLines="0" workbookViewId="0"/>
  </sheetViews>
  <sheetFormatPr defaultRowHeight="15" x14ac:dyDescent="0.25"/>
  <cols>
    <col min="2" max="2" width="34.28515625" customWidth="1"/>
  </cols>
  <sheetData>
    <row r="1" spans="1:13" x14ac:dyDescent="0.25">
      <c r="A1" s="194" t="s">
        <v>1</v>
      </c>
    </row>
    <row r="3" spans="1:13" x14ac:dyDescent="0.25">
      <c r="B3" s="195" t="str">
        <f>+Índice!B34</f>
        <v xml:space="preserve">Gráfico 25 – Variação anual da despesa pública total com pensões (t.v, %) </v>
      </c>
    </row>
    <row r="6" spans="1:13" x14ac:dyDescent="0.25">
      <c r="B6" s="31"/>
      <c r="C6" s="31">
        <v>2016</v>
      </c>
      <c r="D6" s="31">
        <f>+C6+1</f>
        <v>2017</v>
      </c>
      <c r="E6" s="31">
        <f t="shared" ref="E6:L6" si="0">+D6+1</f>
        <v>2018</v>
      </c>
      <c r="F6" s="31">
        <f t="shared" si="0"/>
        <v>2019</v>
      </c>
      <c r="G6" s="31">
        <f t="shared" si="0"/>
        <v>2020</v>
      </c>
      <c r="H6" s="31">
        <f t="shared" si="0"/>
        <v>2021</v>
      </c>
      <c r="I6" s="31">
        <f t="shared" si="0"/>
        <v>2022</v>
      </c>
      <c r="J6" s="31">
        <f t="shared" si="0"/>
        <v>2023</v>
      </c>
      <c r="K6" s="31">
        <f t="shared" si="0"/>
        <v>2024</v>
      </c>
      <c r="L6" s="31">
        <f t="shared" si="0"/>
        <v>2025</v>
      </c>
    </row>
    <row r="7" spans="1:13" x14ac:dyDescent="0.25">
      <c r="B7" s="24" t="s">
        <v>350</v>
      </c>
      <c r="C7" s="299">
        <v>1.4999999999999999E-2</v>
      </c>
      <c r="D7" s="299">
        <v>1.4E-2</v>
      </c>
      <c r="E7" s="299">
        <v>2.4E-2</v>
      </c>
      <c r="F7" s="299">
        <v>3.3000000000000002E-2</v>
      </c>
      <c r="G7" s="299">
        <v>2.8000000000000001E-2</v>
      </c>
      <c r="H7" s="299">
        <v>1.9E-2</v>
      </c>
      <c r="I7" s="299">
        <v>5.8999999999999997E-2</v>
      </c>
      <c r="J7" s="299">
        <v>3.5000000000000003E-2</v>
      </c>
      <c r="K7" s="299">
        <v>0.113</v>
      </c>
      <c r="L7" s="299">
        <v>5.1999999999999998E-2</v>
      </c>
    </row>
    <row r="8" spans="1:13" x14ac:dyDescent="0.25">
      <c r="B8" s="24" t="s">
        <v>351</v>
      </c>
      <c r="C8" s="299">
        <v>2.4E-2</v>
      </c>
      <c r="D8" s="299">
        <v>2.1999999999999999E-2</v>
      </c>
      <c r="E8" s="299">
        <v>2.9000000000000001E-2</v>
      </c>
      <c r="F8" s="299">
        <v>5.1999999999999998E-2</v>
      </c>
      <c r="G8" s="299">
        <v>3.1E-2</v>
      </c>
      <c r="H8" s="299">
        <v>2.5000000000000001E-2</v>
      </c>
      <c r="I8" s="299">
        <v>6.5000000000000002E-2</v>
      </c>
      <c r="J8" s="299">
        <v>3.1E-2</v>
      </c>
      <c r="K8" s="299">
        <v>0.124</v>
      </c>
      <c r="L8" s="299">
        <v>5.5E-2</v>
      </c>
    </row>
    <row r="9" spans="1:13" x14ac:dyDescent="0.25">
      <c r="B9" s="30" t="s">
        <v>352</v>
      </c>
      <c r="C9" s="300">
        <v>0</v>
      </c>
      <c r="D9" s="300">
        <v>1E-3</v>
      </c>
      <c r="E9" s="300">
        <v>1.7000000000000001E-2</v>
      </c>
      <c r="F9" s="300">
        <v>3.0000000000000001E-3</v>
      </c>
      <c r="G9" s="300">
        <v>2.5999999999999999E-2</v>
      </c>
      <c r="H9" s="300">
        <v>8.9999999999999993E-3</v>
      </c>
      <c r="I9" s="300">
        <v>5.0999999999999997E-2</v>
      </c>
      <c r="J9" s="300">
        <v>4.4999999999999998E-2</v>
      </c>
      <c r="K9" s="300">
        <v>9.6000000000000002E-2</v>
      </c>
      <c r="L9" s="300">
        <v>0.05</v>
      </c>
    </row>
    <row r="10" spans="1:13" x14ac:dyDescent="0.25">
      <c r="B10" s="337" t="s">
        <v>353</v>
      </c>
      <c r="C10" s="337"/>
      <c r="D10" s="337"/>
      <c r="E10" s="337"/>
      <c r="F10" s="337"/>
      <c r="G10" s="337"/>
      <c r="H10" s="337"/>
      <c r="I10" s="337"/>
      <c r="J10" s="337"/>
      <c r="K10" s="337"/>
      <c r="L10" s="337"/>
    </row>
    <row r="11" spans="1:13" x14ac:dyDescent="0.25">
      <c r="C11" s="282"/>
      <c r="D11" s="282"/>
      <c r="E11" s="282"/>
      <c r="F11" s="282"/>
      <c r="G11" s="282"/>
      <c r="H11" s="282"/>
      <c r="I11" s="282"/>
      <c r="J11" s="282"/>
      <c r="K11" s="282"/>
      <c r="L11" s="282"/>
      <c r="M11" s="282"/>
    </row>
    <row r="12" spans="1:13" x14ac:dyDescent="0.25">
      <c r="C12" s="282"/>
      <c r="D12" s="282"/>
      <c r="E12" s="282"/>
      <c r="F12" s="282"/>
      <c r="G12" s="282"/>
      <c r="H12" s="282"/>
      <c r="I12" s="282"/>
      <c r="J12" s="282"/>
      <c r="K12" s="282"/>
      <c r="L12" s="282"/>
      <c r="M12" s="282"/>
    </row>
    <row r="13" spans="1:13" x14ac:dyDescent="0.25">
      <c r="C13" s="282"/>
      <c r="D13" s="282"/>
      <c r="E13" s="282"/>
      <c r="F13" s="282"/>
      <c r="G13" s="282"/>
      <c r="H13" s="282"/>
      <c r="I13" s="282"/>
      <c r="J13" s="282"/>
      <c r="K13" s="282"/>
      <c r="L13" s="282"/>
      <c r="M13" s="282"/>
    </row>
  </sheetData>
  <mergeCells count="1">
    <mergeCell ref="B10:L10"/>
  </mergeCells>
  <hyperlinks>
    <hyperlink ref="A1" location="Índice!A1" display="Índice" xr:uid="{F30E4F8B-25D3-4123-8B8D-45EED7D0F1E4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05891-642D-4877-ABF7-40EDCA54701A}">
  <dimension ref="A1:O8"/>
  <sheetViews>
    <sheetView showGridLines="0" workbookViewId="0"/>
  </sheetViews>
  <sheetFormatPr defaultRowHeight="15" x14ac:dyDescent="0.25"/>
  <cols>
    <col min="2" max="2" width="38.7109375" customWidth="1"/>
    <col min="3" max="15" width="8.7109375" customWidth="1"/>
  </cols>
  <sheetData>
    <row r="1" spans="1:15" x14ac:dyDescent="0.25">
      <c r="A1" s="194" t="s">
        <v>1</v>
      </c>
    </row>
    <row r="3" spans="1:15" x14ac:dyDescent="0.25">
      <c r="B3" s="195" t="str">
        <f>+Índice!B35</f>
        <v xml:space="preserve">Gráfico 26 – Evolução da Idade Legal da Reforma (2013-2025) </v>
      </c>
    </row>
    <row r="6" spans="1:15" x14ac:dyDescent="0.25">
      <c r="B6" s="31"/>
      <c r="C6" s="31">
        <v>2013</v>
      </c>
      <c r="D6" s="31">
        <f>+C6+1</f>
        <v>2014</v>
      </c>
      <c r="E6" s="31">
        <f t="shared" ref="E6:O6" si="0">+D6+1</f>
        <v>2015</v>
      </c>
      <c r="F6" s="31">
        <f t="shared" si="0"/>
        <v>2016</v>
      </c>
      <c r="G6" s="31">
        <f t="shared" si="0"/>
        <v>2017</v>
      </c>
      <c r="H6" s="31">
        <f t="shared" si="0"/>
        <v>2018</v>
      </c>
      <c r="I6" s="31">
        <f t="shared" si="0"/>
        <v>2019</v>
      </c>
      <c r="J6" s="31">
        <f t="shared" si="0"/>
        <v>2020</v>
      </c>
      <c r="K6" s="31">
        <f t="shared" si="0"/>
        <v>2021</v>
      </c>
      <c r="L6" s="31">
        <f t="shared" si="0"/>
        <v>2022</v>
      </c>
      <c r="M6" s="31">
        <f t="shared" si="0"/>
        <v>2023</v>
      </c>
      <c r="N6" s="31">
        <f t="shared" si="0"/>
        <v>2024</v>
      </c>
      <c r="O6" s="31">
        <f t="shared" si="0"/>
        <v>2025</v>
      </c>
    </row>
    <row r="7" spans="1:15" ht="42" customHeight="1" x14ac:dyDescent="0.25">
      <c r="B7" s="302" t="s">
        <v>355</v>
      </c>
      <c r="C7" s="301" t="s">
        <v>356</v>
      </c>
      <c r="D7" s="301" t="s">
        <v>357</v>
      </c>
      <c r="E7" s="301" t="s">
        <v>357</v>
      </c>
      <c r="F7" s="301" t="s">
        <v>358</v>
      </c>
      <c r="G7" s="301" t="s">
        <v>359</v>
      </c>
      <c r="H7" s="301" t="s">
        <v>360</v>
      </c>
      <c r="I7" s="301" t="s">
        <v>361</v>
      </c>
      <c r="J7" s="301" t="s">
        <v>361</v>
      </c>
      <c r="K7" s="301" t="s">
        <v>362</v>
      </c>
      <c r="L7" s="301" t="s">
        <v>363</v>
      </c>
      <c r="M7" s="301" t="s">
        <v>360</v>
      </c>
      <c r="N7" s="301" t="s">
        <v>360</v>
      </c>
      <c r="O7" s="301" t="s">
        <v>363</v>
      </c>
    </row>
    <row r="8" spans="1:15" x14ac:dyDescent="0.25">
      <c r="B8" s="337" t="s">
        <v>354</v>
      </c>
      <c r="C8" s="337"/>
      <c r="D8" s="337"/>
      <c r="E8" s="337"/>
      <c r="F8" s="337"/>
      <c r="G8" s="337"/>
      <c r="H8" s="337"/>
      <c r="I8" s="337"/>
      <c r="J8" s="337"/>
      <c r="K8" s="337"/>
      <c r="L8" s="337"/>
    </row>
  </sheetData>
  <mergeCells count="1">
    <mergeCell ref="B8:L8"/>
  </mergeCells>
  <phoneticPr fontId="16" type="noConversion"/>
  <hyperlinks>
    <hyperlink ref="A1" location="Índice!A1" display="Índice" xr:uid="{5030DA3A-0467-41CA-BA08-6E765649F092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68"/>
  <sheetViews>
    <sheetView showGridLines="0" zoomScaleNormal="100" workbookViewId="0">
      <pane xSplit="2" ySplit="7" topLeftCell="C8" activePane="bottomRight" state="frozen"/>
      <selection pane="topRight"/>
      <selection pane="bottomLeft"/>
      <selection pane="bottomRight"/>
    </sheetView>
  </sheetViews>
  <sheetFormatPr defaultColWidth="9.140625" defaultRowHeight="13.5" x14ac:dyDescent="0.25"/>
  <cols>
    <col min="1" max="1" width="10.28515625" style="1" customWidth="1"/>
    <col min="2" max="2" width="51.5703125" style="1" customWidth="1"/>
    <col min="3" max="5" width="12.28515625" style="1" customWidth="1"/>
    <col min="6" max="7" width="10.7109375" style="1" customWidth="1"/>
    <col min="8" max="8" width="12.28515625" style="1" customWidth="1"/>
    <col min="9" max="16384" width="9.140625" style="1"/>
  </cols>
  <sheetData>
    <row r="1" spans="1:16" x14ac:dyDescent="0.25">
      <c r="A1" s="12" t="s">
        <v>1</v>
      </c>
    </row>
    <row r="3" spans="1:16" x14ac:dyDescent="0.25">
      <c r="B3" s="344" t="str">
        <f>+Índice!B38</f>
        <v>Quadro 1 – Execução orçamental da Segurança Social em 2025</v>
      </c>
      <c r="C3" s="344"/>
      <c r="D3" s="344"/>
      <c r="E3" s="344"/>
      <c r="F3" s="344"/>
      <c r="G3" s="344"/>
      <c r="H3" s="344"/>
    </row>
    <row r="4" spans="1:16" ht="6.75" customHeight="1" x14ac:dyDescent="0.25"/>
    <row r="5" spans="1:16" ht="22.7" customHeight="1" x14ac:dyDescent="0.25">
      <c r="B5" s="359"/>
      <c r="C5" s="32" t="s">
        <v>4</v>
      </c>
      <c r="D5" s="362" t="s">
        <v>5</v>
      </c>
      <c r="E5" s="358"/>
      <c r="F5" s="358"/>
      <c r="G5" s="358"/>
      <c r="H5" s="184"/>
    </row>
    <row r="6" spans="1:16" ht="30.2" customHeight="1" x14ac:dyDescent="0.25">
      <c r="B6" s="360"/>
      <c r="C6" s="32" t="s">
        <v>6</v>
      </c>
      <c r="D6" s="358" t="s">
        <v>6</v>
      </c>
      <c r="E6" s="358"/>
      <c r="F6" s="362" t="s">
        <v>7</v>
      </c>
      <c r="G6" s="358"/>
      <c r="H6" s="184"/>
    </row>
    <row r="7" spans="1:16" x14ac:dyDescent="0.25">
      <c r="B7" s="361"/>
      <c r="C7" s="33" t="s">
        <v>402</v>
      </c>
      <c r="D7" s="34" t="s">
        <v>236</v>
      </c>
      <c r="E7" s="34" t="s">
        <v>403</v>
      </c>
      <c r="F7" s="34" t="s">
        <v>236</v>
      </c>
      <c r="G7" s="35" t="s">
        <v>8</v>
      </c>
      <c r="H7" s="184"/>
    </row>
    <row r="8" spans="1:16" x14ac:dyDescent="0.25">
      <c r="B8" s="140" t="s">
        <v>134</v>
      </c>
      <c r="C8" s="37">
        <v>43573</v>
      </c>
      <c r="D8" s="37">
        <v>41329</v>
      </c>
      <c r="E8" s="38">
        <v>44810</v>
      </c>
      <c r="F8" s="39">
        <v>8.4</v>
      </c>
      <c r="G8" s="39">
        <v>8.4</v>
      </c>
      <c r="H8" s="184"/>
      <c r="I8" s="3"/>
      <c r="J8" s="3"/>
      <c r="K8" s="3"/>
      <c r="L8" s="6"/>
      <c r="M8" s="6"/>
      <c r="N8" s="6"/>
      <c r="O8" s="6"/>
      <c r="P8" s="6"/>
    </row>
    <row r="9" spans="1:16" ht="13.5" customHeight="1" x14ac:dyDescent="0.25">
      <c r="B9" s="141" t="s">
        <v>43</v>
      </c>
      <c r="C9" s="40">
        <v>43566</v>
      </c>
      <c r="D9" s="40">
        <v>41327</v>
      </c>
      <c r="E9" s="40">
        <v>44809</v>
      </c>
      <c r="F9" s="41">
        <v>8.4</v>
      </c>
      <c r="G9" s="41">
        <v>8.4</v>
      </c>
      <c r="H9" s="184"/>
      <c r="I9" s="3"/>
      <c r="J9" s="3"/>
      <c r="K9" s="3"/>
      <c r="L9" s="6"/>
      <c r="M9" s="6"/>
      <c r="N9" s="6"/>
      <c r="O9" s="6"/>
      <c r="P9" s="6"/>
    </row>
    <row r="10" spans="1:16" ht="13.5" customHeight="1" x14ac:dyDescent="0.25">
      <c r="B10" s="45" t="s">
        <v>3</v>
      </c>
      <c r="C10" s="42">
        <v>29461</v>
      </c>
      <c r="D10" s="42">
        <v>27688</v>
      </c>
      <c r="E10" s="42">
        <v>30152</v>
      </c>
      <c r="F10" s="43">
        <v>8.9</v>
      </c>
      <c r="G10" s="44">
        <v>6</v>
      </c>
      <c r="H10" s="184"/>
      <c r="I10" s="3"/>
      <c r="J10" s="3"/>
      <c r="K10" s="3"/>
      <c r="L10" s="6"/>
      <c r="M10" s="6"/>
      <c r="N10" s="6"/>
      <c r="O10" s="6"/>
      <c r="P10" s="6"/>
    </row>
    <row r="11" spans="1:16" ht="13.5" customHeight="1" x14ac:dyDescent="0.25">
      <c r="B11" s="45" t="s">
        <v>53</v>
      </c>
      <c r="C11" s="42">
        <v>2028</v>
      </c>
      <c r="D11" s="42">
        <v>1915</v>
      </c>
      <c r="E11" s="42">
        <v>1908</v>
      </c>
      <c r="F11" s="43">
        <v>-0.3</v>
      </c>
      <c r="G11" s="44">
        <v>0</v>
      </c>
      <c r="H11" s="184"/>
      <c r="I11" s="3"/>
      <c r="J11" s="3"/>
      <c r="K11" s="3"/>
      <c r="L11" s="6"/>
      <c r="M11" s="6"/>
      <c r="N11" s="6"/>
      <c r="O11" s="6"/>
      <c r="P11" s="6"/>
    </row>
    <row r="12" spans="1:16" ht="13.5" customHeight="1" x14ac:dyDescent="0.25">
      <c r="B12" s="142" t="s">
        <v>54</v>
      </c>
      <c r="C12" s="42">
        <v>1143</v>
      </c>
      <c r="D12" s="42">
        <v>1085</v>
      </c>
      <c r="E12" s="42">
        <v>1143</v>
      </c>
      <c r="F12" s="43">
        <v>5.3</v>
      </c>
      <c r="G12" s="44">
        <v>0.1</v>
      </c>
      <c r="H12" s="184"/>
      <c r="I12" s="3"/>
      <c r="J12" s="3"/>
      <c r="K12" s="3"/>
      <c r="L12" s="6"/>
      <c r="M12" s="6"/>
      <c r="N12" s="6"/>
      <c r="O12" s="6"/>
      <c r="P12" s="6"/>
    </row>
    <row r="13" spans="1:16" ht="13.5" customHeight="1" x14ac:dyDescent="0.25">
      <c r="B13" s="142" t="s">
        <v>55</v>
      </c>
      <c r="C13" s="42">
        <v>232</v>
      </c>
      <c r="D13" s="42">
        <v>205</v>
      </c>
      <c r="E13" s="42">
        <v>216</v>
      </c>
      <c r="F13" s="43">
        <v>5.8</v>
      </c>
      <c r="G13" s="44">
        <v>0</v>
      </c>
      <c r="H13" s="184"/>
      <c r="I13" s="3"/>
      <c r="J13" s="3"/>
      <c r="K13" s="3"/>
      <c r="L13" s="6"/>
      <c r="M13" s="6"/>
      <c r="N13" s="6"/>
      <c r="O13" s="6"/>
      <c r="P13" s="6"/>
    </row>
    <row r="14" spans="1:16" ht="13.5" customHeight="1" x14ac:dyDescent="0.25">
      <c r="B14" s="142" t="s">
        <v>116</v>
      </c>
      <c r="C14" s="42">
        <v>25</v>
      </c>
      <c r="D14" s="42">
        <v>28</v>
      </c>
      <c r="E14" s="42">
        <v>20</v>
      </c>
      <c r="F14" s="43">
        <v>-30.2</v>
      </c>
      <c r="G14" s="44">
        <v>0</v>
      </c>
      <c r="H14" s="184"/>
      <c r="I14" s="3"/>
      <c r="J14" s="3"/>
      <c r="K14" s="3"/>
      <c r="L14" s="6"/>
      <c r="M14" s="6"/>
      <c r="N14" s="6"/>
      <c r="O14" s="6"/>
      <c r="P14" s="6"/>
    </row>
    <row r="15" spans="1:16" ht="13.5" customHeight="1" x14ac:dyDescent="0.25">
      <c r="B15" s="142" t="s">
        <v>109</v>
      </c>
      <c r="C15" s="42">
        <v>156</v>
      </c>
      <c r="D15" s="42">
        <v>148</v>
      </c>
      <c r="E15" s="42">
        <v>154</v>
      </c>
      <c r="F15" s="43">
        <v>4.2</v>
      </c>
      <c r="G15" s="44">
        <v>0</v>
      </c>
      <c r="H15" s="184"/>
      <c r="I15" s="3"/>
      <c r="J15" s="3"/>
      <c r="K15" s="3"/>
      <c r="L15" s="6"/>
      <c r="M15" s="6"/>
      <c r="N15" s="6"/>
      <c r="O15" s="6"/>
      <c r="P15" s="6"/>
    </row>
    <row r="16" spans="1:16" ht="13.5" customHeight="1" x14ac:dyDescent="0.25">
      <c r="B16" s="142" t="s">
        <v>120</v>
      </c>
      <c r="C16" s="42">
        <v>473</v>
      </c>
      <c r="D16" s="42">
        <v>449</v>
      </c>
      <c r="E16" s="42">
        <v>376</v>
      </c>
      <c r="F16" s="43">
        <v>-16.3</v>
      </c>
      <c r="G16" s="44">
        <v>-0.2</v>
      </c>
      <c r="H16" s="184"/>
      <c r="I16" s="3"/>
      <c r="J16" s="3"/>
      <c r="K16" s="3"/>
      <c r="L16" s="6"/>
      <c r="M16" s="6"/>
      <c r="N16" s="6"/>
      <c r="O16" s="6"/>
      <c r="P16" s="6"/>
    </row>
    <row r="17" spans="2:16" ht="13.5" customHeight="1" x14ac:dyDescent="0.25">
      <c r="B17" s="45" t="s">
        <v>19</v>
      </c>
      <c r="C17" s="46">
        <v>11116</v>
      </c>
      <c r="D17" s="46">
        <v>10471</v>
      </c>
      <c r="E17" s="46">
        <v>11300</v>
      </c>
      <c r="F17" s="44">
        <v>7.9</v>
      </c>
      <c r="G17" s="44">
        <v>2</v>
      </c>
      <c r="H17" s="184"/>
      <c r="I17" s="3"/>
      <c r="J17" s="3"/>
      <c r="K17" s="3"/>
      <c r="L17" s="6"/>
      <c r="M17" s="6"/>
      <c r="N17" s="6"/>
      <c r="O17" s="6"/>
      <c r="P17" s="6"/>
    </row>
    <row r="18" spans="2:16" ht="13.5" customHeight="1" x14ac:dyDescent="0.25">
      <c r="B18" s="49" t="s">
        <v>154</v>
      </c>
      <c r="C18" s="46">
        <v>9761</v>
      </c>
      <c r="D18" s="46">
        <v>9199</v>
      </c>
      <c r="E18" s="46">
        <v>9956</v>
      </c>
      <c r="F18" s="44">
        <v>8.1999999999999993</v>
      </c>
      <c r="G18" s="44">
        <v>1.8</v>
      </c>
      <c r="H18" s="184"/>
      <c r="I18" s="3"/>
      <c r="J18" s="3"/>
      <c r="K18" s="3"/>
      <c r="L18" s="6"/>
      <c r="M18" s="6"/>
      <c r="N18" s="44"/>
      <c r="O18" s="44"/>
      <c r="P18" s="6"/>
    </row>
    <row r="19" spans="2:16" ht="13.5" customHeight="1" x14ac:dyDescent="0.25">
      <c r="B19" s="145" t="s">
        <v>110</v>
      </c>
      <c r="C19" s="46">
        <v>9214</v>
      </c>
      <c r="D19" s="46">
        <v>8620</v>
      </c>
      <c r="E19" s="46">
        <v>9442</v>
      </c>
      <c r="F19" s="48">
        <v>9.5</v>
      </c>
      <c r="G19" s="48">
        <v>2</v>
      </c>
      <c r="H19" s="184"/>
      <c r="I19" s="3"/>
      <c r="J19" s="3"/>
      <c r="K19" s="3"/>
      <c r="L19" s="6"/>
      <c r="M19" s="6"/>
      <c r="N19" s="6"/>
      <c r="O19" s="6"/>
      <c r="P19" s="6"/>
    </row>
    <row r="20" spans="2:16" ht="13.5" customHeight="1" x14ac:dyDescent="0.25">
      <c r="B20" s="145" t="s">
        <v>187</v>
      </c>
      <c r="C20" s="46">
        <v>41</v>
      </c>
      <c r="D20" s="46">
        <v>34</v>
      </c>
      <c r="E20" s="47">
        <v>4</v>
      </c>
      <c r="F20" s="48">
        <v>-88.8</v>
      </c>
      <c r="G20" s="48">
        <v>-0.1</v>
      </c>
      <c r="H20" s="184"/>
      <c r="I20" s="3"/>
      <c r="J20" s="3"/>
      <c r="K20" s="3"/>
      <c r="L20" s="6"/>
      <c r="M20" s="6"/>
      <c r="N20" s="6"/>
      <c r="O20" s="6"/>
      <c r="P20" s="6"/>
    </row>
    <row r="21" spans="2:16" ht="13.5" customHeight="1" x14ac:dyDescent="0.25">
      <c r="B21" s="145" t="s">
        <v>111</v>
      </c>
      <c r="C21" s="46">
        <v>107</v>
      </c>
      <c r="D21" s="46">
        <v>110</v>
      </c>
      <c r="E21" s="47">
        <v>106</v>
      </c>
      <c r="F21" s="48">
        <v>-3.7</v>
      </c>
      <c r="G21" s="48">
        <v>0</v>
      </c>
      <c r="H21" s="184"/>
      <c r="I21" s="3"/>
      <c r="J21" s="3"/>
      <c r="K21" s="3"/>
      <c r="L21" s="6"/>
      <c r="M21" s="6"/>
      <c r="N21" s="6"/>
      <c r="O21" s="6"/>
      <c r="P21" s="6"/>
    </row>
    <row r="22" spans="2:16" ht="13.5" customHeight="1" x14ac:dyDescent="0.25">
      <c r="B22" s="145" t="s">
        <v>112</v>
      </c>
      <c r="C22" s="46">
        <v>371</v>
      </c>
      <c r="D22" s="46">
        <v>382</v>
      </c>
      <c r="E22" s="47">
        <v>369</v>
      </c>
      <c r="F22" s="48">
        <v>-3.5</v>
      </c>
      <c r="G22" s="48">
        <v>0</v>
      </c>
      <c r="H22" s="184"/>
      <c r="I22" s="3"/>
      <c r="J22" s="3"/>
      <c r="K22" s="3"/>
      <c r="L22" s="6"/>
      <c r="M22" s="6"/>
      <c r="N22" s="6"/>
      <c r="O22" s="6"/>
      <c r="P22" s="6"/>
    </row>
    <row r="23" spans="2:16" ht="13.5" customHeight="1" x14ac:dyDescent="0.25">
      <c r="B23" s="49" t="s">
        <v>57</v>
      </c>
      <c r="C23" s="46">
        <v>225</v>
      </c>
      <c r="D23" s="46">
        <v>207</v>
      </c>
      <c r="E23" s="47">
        <v>222</v>
      </c>
      <c r="F23" s="48">
        <v>7.4</v>
      </c>
      <c r="G23" s="48">
        <v>0</v>
      </c>
      <c r="H23" s="184"/>
      <c r="I23" s="3"/>
      <c r="J23" s="3"/>
      <c r="K23" s="3"/>
      <c r="L23" s="6"/>
      <c r="M23" s="6"/>
      <c r="N23" s="6"/>
      <c r="O23" s="6"/>
      <c r="P23" s="6"/>
    </row>
    <row r="24" spans="2:16" ht="13.5" customHeight="1" x14ac:dyDescent="0.25">
      <c r="B24" s="49" t="s">
        <v>234</v>
      </c>
      <c r="C24" s="46">
        <v>553</v>
      </c>
      <c r="D24" s="46">
        <v>922</v>
      </c>
      <c r="E24" s="47">
        <v>922</v>
      </c>
      <c r="F24" s="48">
        <v>0</v>
      </c>
      <c r="G24" s="48">
        <v>0</v>
      </c>
      <c r="H24" s="184"/>
      <c r="I24" s="3"/>
      <c r="J24" s="3"/>
      <c r="K24" s="3"/>
      <c r="L24" s="6"/>
      <c r="M24" s="6"/>
      <c r="N24" s="6"/>
      <c r="O24" s="6"/>
      <c r="P24" s="6"/>
    </row>
    <row r="25" spans="2:16" ht="13.5" customHeight="1" x14ac:dyDescent="0.25">
      <c r="B25" s="49" t="s">
        <v>235</v>
      </c>
      <c r="C25" s="46">
        <v>577</v>
      </c>
      <c r="D25" s="46">
        <v>143</v>
      </c>
      <c r="E25" s="47">
        <v>200</v>
      </c>
      <c r="F25" s="48">
        <v>39.9</v>
      </c>
      <c r="G25" s="48">
        <v>0.1</v>
      </c>
      <c r="H25" s="184"/>
      <c r="I25" s="3"/>
      <c r="J25" s="3"/>
      <c r="K25" s="3"/>
      <c r="L25" s="6"/>
      <c r="M25" s="6"/>
      <c r="N25" s="6"/>
      <c r="O25" s="6"/>
      <c r="P25" s="6"/>
    </row>
    <row r="26" spans="2:16" ht="13.5" customHeight="1" x14ac:dyDescent="0.25">
      <c r="B26" s="45" t="s">
        <v>406</v>
      </c>
      <c r="C26" s="46">
        <v>962</v>
      </c>
      <c r="D26" s="46">
        <v>1253</v>
      </c>
      <c r="E26" s="47">
        <v>1448</v>
      </c>
      <c r="F26" s="48">
        <v>15.6</v>
      </c>
      <c r="G26" s="48">
        <v>0.5</v>
      </c>
      <c r="H26" s="184"/>
      <c r="I26" s="3"/>
      <c r="J26" s="3"/>
      <c r="K26" s="3"/>
      <c r="L26" s="6"/>
      <c r="M26" s="6"/>
      <c r="N26" s="6"/>
      <c r="O26" s="6"/>
      <c r="P26" s="6"/>
    </row>
    <row r="27" spans="2:16" ht="13.5" customHeight="1" x14ac:dyDescent="0.25">
      <c r="B27" s="143" t="s">
        <v>41</v>
      </c>
      <c r="C27" s="46">
        <v>7</v>
      </c>
      <c r="D27" s="46">
        <v>2</v>
      </c>
      <c r="E27" s="47">
        <v>1</v>
      </c>
      <c r="F27" s="48">
        <v>-29</v>
      </c>
      <c r="G27" s="48">
        <v>0</v>
      </c>
      <c r="H27" s="184"/>
      <c r="I27" s="3"/>
      <c r="J27" s="3"/>
      <c r="K27" s="3"/>
      <c r="L27" s="6"/>
      <c r="M27" s="6"/>
      <c r="N27" s="6"/>
      <c r="O27" s="6"/>
      <c r="P27" s="6"/>
    </row>
    <row r="28" spans="2:16" x14ac:dyDescent="0.25">
      <c r="B28" s="144" t="s">
        <v>135</v>
      </c>
      <c r="C28" s="37">
        <v>38030</v>
      </c>
      <c r="D28" s="37">
        <v>35734</v>
      </c>
      <c r="E28" s="36">
        <v>38153</v>
      </c>
      <c r="F28" s="39">
        <v>6.8</v>
      </c>
      <c r="G28" s="39">
        <v>6.8</v>
      </c>
      <c r="H28" s="184"/>
      <c r="I28" s="3"/>
      <c r="J28" s="3"/>
      <c r="K28" s="3"/>
      <c r="L28" s="6"/>
      <c r="M28" s="6"/>
      <c r="N28" s="3"/>
      <c r="O28" s="3"/>
      <c r="P28" s="6"/>
    </row>
    <row r="29" spans="2:16" ht="13.5" customHeight="1" x14ac:dyDescent="0.25">
      <c r="B29" s="143" t="s">
        <v>44</v>
      </c>
      <c r="C29" s="46">
        <v>37867</v>
      </c>
      <c r="D29" s="46">
        <v>35661</v>
      </c>
      <c r="E29" s="47">
        <v>38056</v>
      </c>
      <c r="F29" s="48">
        <v>6.7</v>
      </c>
      <c r="G29" s="48">
        <v>6.7</v>
      </c>
      <c r="H29" s="184"/>
      <c r="I29" s="3"/>
      <c r="J29" s="3"/>
      <c r="K29" s="3"/>
      <c r="L29" s="6"/>
      <c r="M29" s="6"/>
      <c r="N29" s="3"/>
      <c r="O29" s="3"/>
      <c r="P29" s="6"/>
    </row>
    <row r="30" spans="2:16" ht="13.5" customHeight="1" x14ac:dyDescent="0.25">
      <c r="B30" s="18" t="s">
        <v>58</v>
      </c>
      <c r="C30" s="46">
        <v>31764</v>
      </c>
      <c r="D30" s="46">
        <v>30622</v>
      </c>
      <c r="E30" s="47">
        <v>32434</v>
      </c>
      <c r="F30" s="48">
        <v>5.9</v>
      </c>
      <c r="G30" s="48">
        <v>5.0999999999999996</v>
      </c>
      <c r="H30" s="184"/>
      <c r="I30" s="3"/>
      <c r="J30" s="3"/>
      <c r="K30" s="3"/>
      <c r="L30" s="6"/>
      <c r="M30" s="6"/>
      <c r="N30" s="3"/>
      <c r="O30" s="3"/>
      <c r="P30" s="6"/>
    </row>
    <row r="31" spans="2:16" ht="13.5" customHeight="1" x14ac:dyDescent="0.25">
      <c r="B31" s="49" t="s">
        <v>136</v>
      </c>
      <c r="C31" s="46">
        <v>24330</v>
      </c>
      <c r="D31" s="46">
        <v>23573</v>
      </c>
      <c r="E31" s="47">
        <v>24864</v>
      </c>
      <c r="F31" s="48">
        <v>5.5</v>
      </c>
      <c r="G31" s="48">
        <v>3.6</v>
      </c>
      <c r="H31" s="184"/>
      <c r="I31" s="3"/>
      <c r="J31" s="3"/>
      <c r="K31" s="3"/>
      <c r="L31" s="6"/>
      <c r="M31" s="6"/>
      <c r="N31" s="3"/>
      <c r="O31" s="3"/>
      <c r="P31" s="6"/>
    </row>
    <row r="32" spans="2:16" ht="13.5" customHeight="1" x14ac:dyDescent="0.25">
      <c r="B32" s="145" t="s">
        <v>121</v>
      </c>
      <c r="C32" s="46">
        <v>3250</v>
      </c>
      <c r="D32" s="46">
        <v>3121</v>
      </c>
      <c r="E32" s="47">
        <v>3284</v>
      </c>
      <c r="F32" s="48">
        <v>5.2</v>
      </c>
      <c r="G32" s="48">
        <v>0.5</v>
      </c>
      <c r="H32" s="184"/>
      <c r="I32" s="3"/>
      <c r="J32" s="3"/>
      <c r="K32" s="3"/>
      <c r="L32" s="6"/>
      <c r="M32" s="6"/>
      <c r="N32" s="3"/>
      <c r="O32" s="3"/>
      <c r="P32" s="6"/>
    </row>
    <row r="33" spans="2:16" ht="13.5" customHeight="1" x14ac:dyDescent="0.25">
      <c r="B33" s="145" t="s">
        <v>122</v>
      </c>
      <c r="C33" s="46">
        <v>1340</v>
      </c>
      <c r="D33" s="46">
        <v>1290</v>
      </c>
      <c r="E33" s="47">
        <v>1369</v>
      </c>
      <c r="F33" s="48">
        <v>6.2</v>
      </c>
      <c r="G33" s="48">
        <v>0.2</v>
      </c>
      <c r="H33" s="184"/>
      <c r="I33" s="3"/>
      <c r="J33" s="3"/>
      <c r="K33" s="3"/>
      <c r="L33" s="6"/>
      <c r="M33" s="6"/>
      <c r="N33" s="3"/>
      <c r="O33" s="3"/>
      <c r="P33" s="6"/>
    </row>
    <row r="34" spans="2:16" ht="13.5" customHeight="1" x14ac:dyDescent="0.25">
      <c r="B34" s="145" t="s">
        <v>123</v>
      </c>
      <c r="C34" s="46">
        <v>18271</v>
      </c>
      <c r="D34" s="46">
        <v>17375</v>
      </c>
      <c r="E34" s="47">
        <v>18426</v>
      </c>
      <c r="F34" s="48">
        <v>6.1</v>
      </c>
      <c r="G34" s="48">
        <v>2.9</v>
      </c>
      <c r="H34" s="184"/>
      <c r="I34" s="3"/>
      <c r="J34" s="3"/>
      <c r="K34" s="3"/>
      <c r="L34" s="6"/>
      <c r="M34" s="6"/>
      <c r="N34" s="3"/>
      <c r="O34" s="3"/>
      <c r="P34" s="6"/>
    </row>
    <row r="35" spans="2:16" ht="13.5" customHeight="1" x14ac:dyDescent="0.25">
      <c r="B35" s="145" t="s">
        <v>124</v>
      </c>
      <c r="C35" s="46">
        <v>52</v>
      </c>
      <c r="D35" s="46">
        <v>50</v>
      </c>
      <c r="E35" s="47">
        <v>52</v>
      </c>
      <c r="F35" s="48">
        <v>2.6</v>
      </c>
      <c r="G35" s="48">
        <v>0</v>
      </c>
      <c r="H35" s="184"/>
      <c r="I35" s="3"/>
      <c r="J35" s="3"/>
      <c r="K35" s="3"/>
      <c r="L35" s="6"/>
      <c r="M35" s="6"/>
      <c r="N35" s="3"/>
      <c r="O35" s="3"/>
      <c r="P35" s="6"/>
    </row>
    <row r="36" spans="2:16" ht="13.5" customHeight="1" x14ac:dyDescent="0.25">
      <c r="B36" s="145" t="s">
        <v>126</v>
      </c>
      <c r="C36" s="46">
        <v>371</v>
      </c>
      <c r="D36" s="46">
        <v>382</v>
      </c>
      <c r="E36" s="47">
        <v>368</v>
      </c>
      <c r="F36" s="48">
        <v>-3.5</v>
      </c>
      <c r="G36" s="48">
        <v>0</v>
      </c>
      <c r="H36" s="184"/>
      <c r="I36" s="3"/>
      <c r="J36" s="3"/>
      <c r="K36" s="3"/>
      <c r="L36" s="6"/>
      <c r="M36" s="6"/>
      <c r="N36" s="3"/>
      <c r="O36" s="3"/>
      <c r="P36" s="6"/>
    </row>
    <row r="37" spans="2:16" ht="13.5" customHeight="1" x14ac:dyDescent="0.25">
      <c r="B37" s="145" t="s">
        <v>125</v>
      </c>
      <c r="C37" s="46">
        <v>1033</v>
      </c>
      <c r="D37" s="46">
        <v>986</v>
      </c>
      <c r="E37" s="47">
        <v>1001</v>
      </c>
      <c r="F37" s="48">
        <v>1.5</v>
      </c>
      <c r="G37" s="48">
        <v>0</v>
      </c>
      <c r="H37" s="184"/>
      <c r="I37" s="3"/>
      <c r="J37" s="3"/>
      <c r="K37" s="3"/>
      <c r="L37" s="6"/>
      <c r="M37" s="6"/>
      <c r="N37" s="3"/>
      <c r="O37" s="3"/>
      <c r="P37" s="6"/>
    </row>
    <row r="38" spans="2:16" ht="13.5" customHeight="1" x14ac:dyDescent="0.25">
      <c r="B38" s="145" t="s">
        <v>231</v>
      </c>
      <c r="C38" s="46">
        <v>0</v>
      </c>
      <c r="D38" s="46">
        <v>360</v>
      </c>
      <c r="E38" s="47">
        <v>354</v>
      </c>
      <c r="F38" s="44">
        <v>-1.7</v>
      </c>
      <c r="G38" s="44">
        <v>0</v>
      </c>
      <c r="H38" s="184"/>
      <c r="I38" s="3"/>
      <c r="J38" s="3"/>
      <c r="K38" s="3"/>
      <c r="L38" s="6"/>
      <c r="M38" s="6"/>
      <c r="N38" s="3"/>
      <c r="O38" s="3"/>
      <c r="P38" s="6"/>
    </row>
    <row r="39" spans="2:16" ht="13.5" customHeight="1" x14ac:dyDescent="0.25">
      <c r="B39" s="49" t="s">
        <v>60</v>
      </c>
      <c r="C39" s="46">
        <v>407</v>
      </c>
      <c r="D39" s="46">
        <v>399</v>
      </c>
      <c r="E39" s="47">
        <v>535</v>
      </c>
      <c r="F39" s="44">
        <v>34.299999999999997</v>
      </c>
      <c r="G39" s="44">
        <v>0.4</v>
      </c>
      <c r="H39" s="184"/>
      <c r="I39" s="3"/>
      <c r="J39" s="3"/>
      <c r="K39" s="3"/>
      <c r="L39" s="6"/>
      <c r="M39" s="6"/>
      <c r="N39" s="3"/>
      <c r="O39" s="3"/>
      <c r="P39" s="6"/>
    </row>
    <row r="40" spans="2:16" ht="13.5" customHeight="1" x14ac:dyDescent="0.25">
      <c r="B40" s="49" t="s">
        <v>37</v>
      </c>
      <c r="C40" s="46">
        <v>1403</v>
      </c>
      <c r="D40" s="46">
        <v>1359</v>
      </c>
      <c r="E40" s="47">
        <v>1397</v>
      </c>
      <c r="F40" s="44">
        <v>2.8</v>
      </c>
      <c r="G40" s="44">
        <v>0.1</v>
      </c>
      <c r="H40" s="184"/>
      <c r="I40" s="3"/>
      <c r="J40" s="3"/>
      <c r="K40" s="3"/>
      <c r="L40" s="6"/>
      <c r="M40" s="6"/>
      <c r="N40" s="3"/>
      <c r="O40" s="3"/>
      <c r="P40" s="6"/>
    </row>
    <row r="41" spans="2:16" ht="13.5" customHeight="1" x14ac:dyDescent="0.25">
      <c r="B41" s="49" t="s">
        <v>59</v>
      </c>
      <c r="C41" s="46">
        <v>986</v>
      </c>
      <c r="D41" s="46">
        <v>920</v>
      </c>
      <c r="E41" s="47">
        <v>1001</v>
      </c>
      <c r="F41" s="44">
        <v>8.6999999999999993</v>
      </c>
      <c r="G41" s="44">
        <v>0.2</v>
      </c>
      <c r="H41" s="184"/>
      <c r="I41" s="3"/>
      <c r="J41" s="3"/>
      <c r="K41" s="3"/>
      <c r="L41" s="6"/>
      <c r="M41" s="6"/>
      <c r="N41" s="3"/>
      <c r="O41" s="3"/>
      <c r="P41" s="6"/>
    </row>
    <row r="42" spans="2:16" ht="13.5" customHeight="1" x14ac:dyDescent="0.25">
      <c r="B42" s="49" t="s">
        <v>166</v>
      </c>
      <c r="C42" s="46">
        <v>1605</v>
      </c>
      <c r="D42" s="46">
        <v>1591</v>
      </c>
      <c r="E42" s="47">
        <v>1688</v>
      </c>
      <c r="F42" s="44">
        <v>6.1</v>
      </c>
      <c r="G42" s="44">
        <v>0.3</v>
      </c>
      <c r="H42" s="184"/>
      <c r="I42" s="3"/>
      <c r="J42" s="3"/>
      <c r="K42" s="3"/>
      <c r="L42" s="6"/>
      <c r="M42" s="6"/>
      <c r="N42" s="3"/>
      <c r="O42" s="3"/>
      <c r="P42" s="6"/>
    </row>
    <row r="43" spans="2:16" ht="13.5" customHeight="1" x14ac:dyDescent="0.25">
      <c r="B43" s="49" t="s">
        <v>127</v>
      </c>
      <c r="C43" s="46">
        <v>788</v>
      </c>
      <c r="D43" s="46">
        <v>712</v>
      </c>
      <c r="E43" s="47">
        <v>803</v>
      </c>
      <c r="F43" s="44">
        <v>12.8</v>
      </c>
      <c r="G43" s="44">
        <v>0.3</v>
      </c>
      <c r="H43" s="184"/>
      <c r="I43" s="3"/>
      <c r="J43" s="3"/>
      <c r="K43" s="3"/>
      <c r="L43" s="6"/>
      <c r="M43" s="6"/>
      <c r="N43" s="3"/>
      <c r="O43" s="3"/>
      <c r="P43" s="6"/>
    </row>
    <row r="44" spans="2:16" ht="13.5" customHeight="1" x14ac:dyDescent="0.25">
      <c r="B44" s="49" t="s">
        <v>128</v>
      </c>
      <c r="C44" s="46">
        <v>957</v>
      </c>
      <c r="D44" s="46">
        <v>891</v>
      </c>
      <c r="E44" s="47">
        <v>1009</v>
      </c>
      <c r="F44" s="44">
        <v>13.3</v>
      </c>
      <c r="G44" s="44">
        <v>0.3</v>
      </c>
      <c r="H44" s="184"/>
      <c r="I44" s="3"/>
      <c r="J44" s="3"/>
      <c r="K44" s="3"/>
      <c r="L44" s="6"/>
      <c r="M44" s="6"/>
      <c r="N44" s="3"/>
      <c r="O44" s="3"/>
      <c r="P44" s="6"/>
    </row>
    <row r="45" spans="2:16" ht="13.5" customHeight="1" x14ac:dyDescent="0.25">
      <c r="B45" s="49" t="s">
        <v>11</v>
      </c>
      <c r="C45" s="42">
        <v>374</v>
      </c>
      <c r="D45" s="42">
        <v>358</v>
      </c>
      <c r="E45" s="139">
        <v>342</v>
      </c>
      <c r="F45" s="43">
        <v>-4.5</v>
      </c>
      <c r="G45" s="43">
        <v>0</v>
      </c>
      <c r="H45" s="184"/>
      <c r="I45" s="3"/>
      <c r="J45" s="3"/>
      <c r="K45" s="3"/>
      <c r="L45" s="6"/>
      <c r="M45" s="6"/>
      <c r="N45" s="3"/>
      <c r="O45" s="3"/>
      <c r="P45" s="6"/>
    </row>
    <row r="46" spans="2:16" ht="13.5" customHeight="1" x14ac:dyDescent="0.25">
      <c r="B46" s="49" t="s">
        <v>155</v>
      </c>
      <c r="C46" s="79">
        <v>15</v>
      </c>
      <c r="D46" s="80">
        <v>3</v>
      </c>
      <c r="E46" s="78">
        <v>2</v>
      </c>
      <c r="F46" s="81">
        <v>-54.5</v>
      </c>
      <c r="G46" s="81">
        <v>0</v>
      </c>
      <c r="H46" s="184"/>
      <c r="I46" s="3"/>
      <c r="J46" s="3"/>
      <c r="K46" s="3"/>
      <c r="L46" s="6"/>
      <c r="M46" s="6"/>
      <c r="N46" s="3"/>
      <c r="O46" s="3"/>
      <c r="P46" s="6"/>
    </row>
    <row r="47" spans="2:16" ht="13.5" customHeight="1" x14ac:dyDescent="0.25">
      <c r="B47" s="49" t="s">
        <v>61</v>
      </c>
      <c r="C47" s="79">
        <v>900</v>
      </c>
      <c r="D47" s="80">
        <v>815</v>
      </c>
      <c r="E47" s="78">
        <v>793</v>
      </c>
      <c r="F47" s="81">
        <v>-2.8</v>
      </c>
      <c r="G47" s="81">
        <v>-0.1</v>
      </c>
      <c r="H47" s="184"/>
      <c r="I47" s="3"/>
      <c r="J47" s="3"/>
      <c r="K47" s="3"/>
      <c r="L47" s="6"/>
      <c r="M47" s="6"/>
      <c r="N47" s="3"/>
      <c r="O47" s="3"/>
      <c r="P47" s="6"/>
    </row>
    <row r="48" spans="2:16" ht="13.5" customHeight="1" x14ac:dyDescent="0.25">
      <c r="B48" s="18" t="s">
        <v>12</v>
      </c>
      <c r="C48" s="79">
        <v>3697</v>
      </c>
      <c r="D48" s="80">
        <v>2954</v>
      </c>
      <c r="E48" s="78">
        <v>3358</v>
      </c>
      <c r="F48" s="81">
        <v>13.7</v>
      </c>
      <c r="G48" s="81">
        <v>1.1000000000000001</v>
      </c>
      <c r="H48" s="184"/>
      <c r="I48" s="3"/>
      <c r="J48" s="3"/>
      <c r="K48" s="3"/>
      <c r="L48" s="6"/>
      <c r="M48" s="6"/>
      <c r="N48" s="3"/>
      <c r="O48" s="3"/>
      <c r="P48" s="6"/>
    </row>
    <row r="49" spans="2:16" ht="13.5" customHeight="1" x14ac:dyDescent="0.25">
      <c r="B49" s="18" t="s">
        <v>62</v>
      </c>
      <c r="C49" s="83">
        <v>107</v>
      </c>
      <c r="D49" s="84">
        <v>41</v>
      </c>
      <c r="E49" s="82">
        <v>96</v>
      </c>
      <c r="F49" s="85">
        <v>133.5</v>
      </c>
      <c r="G49" s="85">
        <v>0.2</v>
      </c>
      <c r="H49" s="184"/>
      <c r="I49" s="3"/>
      <c r="J49" s="3"/>
      <c r="K49" s="3"/>
      <c r="L49" s="6"/>
      <c r="M49" s="6"/>
      <c r="N49" s="3"/>
      <c r="O49" s="3"/>
      <c r="P49" s="6"/>
    </row>
    <row r="50" spans="2:16" ht="13.5" customHeight="1" x14ac:dyDescent="0.25">
      <c r="B50" s="18" t="s">
        <v>113</v>
      </c>
      <c r="C50" s="83">
        <v>655</v>
      </c>
      <c r="D50" s="84">
        <v>635</v>
      </c>
      <c r="E50" s="82">
        <v>661</v>
      </c>
      <c r="F50" s="85">
        <v>4.0999999999999996</v>
      </c>
      <c r="G50" s="85">
        <v>0.1</v>
      </c>
      <c r="H50" s="184"/>
      <c r="I50" s="3"/>
      <c r="J50" s="3"/>
      <c r="K50" s="3"/>
      <c r="L50" s="6"/>
      <c r="M50" s="6"/>
      <c r="N50" s="3"/>
      <c r="O50" s="3"/>
      <c r="P50" s="6"/>
    </row>
    <row r="51" spans="2:16" ht="13.5" customHeight="1" x14ac:dyDescent="0.25">
      <c r="B51" s="18" t="s">
        <v>69</v>
      </c>
      <c r="C51" s="83">
        <v>1644</v>
      </c>
      <c r="D51" s="84">
        <v>1410</v>
      </c>
      <c r="E51" s="82">
        <v>1508</v>
      </c>
      <c r="F51" s="85">
        <v>7</v>
      </c>
      <c r="G51" s="85">
        <v>0.3</v>
      </c>
      <c r="H51" s="184"/>
      <c r="I51" s="3"/>
      <c r="J51" s="3"/>
      <c r="K51" s="3"/>
      <c r="L51" s="6"/>
      <c r="M51" s="6"/>
      <c r="N51" s="3"/>
      <c r="O51" s="3"/>
      <c r="P51" s="6"/>
    </row>
    <row r="52" spans="2:16" ht="15.75" customHeight="1" x14ac:dyDescent="0.25">
      <c r="B52" s="141" t="s">
        <v>13</v>
      </c>
      <c r="C52" s="83">
        <v>165</v>
      </c>
      <c r="D52" s="84">
        <v>74</v>
      </c>
      <c r="E52" s="82">
        <v>97</v>
      </c>
      <c r="F52" s="85">
        <v>30.6</v>
      </c>
      <c r="G52" s="85">
        <v>0.1</v>
      </c>
      <c r="H52" s="184"/>
      <c r="I52" s="3"/>
      <c r="J52" s="3"/>
      <c r="K52" s="3"/>
      <c r="L52" s="6"/>
      <c r="M52" s="6"/>
      <c r="N52" s="3"/>
      <c r="O52" s="3"/>
      <c r="P52" s="6"/>
    </row>
    <row r="53" spans="2:16" x14ac:dyDescent="0.25">
      <c r="B53" s="146" t="s">
        <v>137</v>
      </c>
      <c r="C53" s="87">
        <v>5065</v>
      </c>
      <c r="D53" s="88">
        <v>5591</v>
      </c>
      <c r="E53" s="86">
        <v>6672</v>
      </c>
      <c r="F53" s="89"/>
      <c r="G53" s="89"/>
      <c r="H53" s="184"/>
      <c r="I53" s="3"/>
      <c r="J53" s="3"/>
      <c r="K53" s="3"/>
      <c r="L53" s="6"/>
      <c r="M53" s="6"/>
      <c r="N53" s="6"/>
      <c r="O53" s="6"/>
      <c r="P53" s="6"/>
    </row>
    <row r="54" spans="2:16" x14ac:dyDescent="0.25">
      <c r="B54" s="247" t="s">
        <v>237</v>
      </c>
      <c r="C54" s="248">
        <v>5065.0986459999913</v>
      </c>
      <c r="D54" s="249">
        <v>5590.5664545500113</v>
      </c>
      <c r="E54" s="250">
        <v>6671.8607340900053</v>
      </c>
      <c r="F54" s="251"/>
      <c r="G54" s="251"/>
      <c r="H54" s="184"/>
      <c r="I54" s="3"/>
      <c r="J54" s="3"/>
      <c r="K54" s="3"/>
      <c r="L54" s="6"/>
      <c r="M54" s="6"/>
      <c r="N54" s="6"/>
      <c r="O54" s="6"/>
      <c r="P54" s="6"/>
    </row>
    <row r="55" spans="2:16" ht="15.75" customHeight="1" x14ac:dyDescent="0.25">
      <c r="B55" s="147" t="s">
        <v>42</v>
      </c>
      <c r="C55" s="90"/>
      <c r="D55" s="91"/>
      <c r="E55" s="92"/>
      <c r="F55" s="43"/>
      <c r="G55" s="43"/>
      <c r="H55" s="184"/>
      <c r="I55" s="3"/>
      <c r="J55" s="3"/>
      <c r="K55" s="3"/>
      <c r="L55" s="6"/>
      <c r="M55" s="6"/>
      <c r="N55" s="6"/>
      <c r="O55" s="6"/>
      <c r="P55" s="6"/>
    </row>
    <row r="56" spans="2:16" x14ac:dyDescent="0.25">
      <c r="B56" s="51" t="s">
        <v>45</v>
      </c>
      <c r="C56" s="90">
        <v>45046</v>
      </c>
      <c r="D56" s="91">
        <v>42192</v>
      </c>
      <c r="E56" s="92">
        <v>46110</v>
      </c>
      <c r="F56" s="50">
        <v>9.3000000000000007</v>
      </c>
      <c r="G56" s="50">
        <v>9.5</v>
      </c>
      <c r="H56" s="184"/>
      <c r="I56" s="3"/>
      <c r="J56" s="3"/>
      <c r="K56" s="3"/>
      <c r="L56" s="6"/>
      <c r="M56" s="6"/>
      <c r="N56" s="6"/>
      <c r="O56" s="6"/>
      <c r="P56" s="6"/>
    </row>
    <row r="57" spans="2:16" x14ac:dyDescent="0.25">
      <c r="B57" s="52" t="s">
        <v>114</v>
      </c>
      <c r="C57" s="83">
        <v>1473</v>
      </c>
      <c r="D57" s="84">
        <v>863</v>
      </c>
      <c r="E57" s="82">
        <v>1300</v>
      </c>
      <c r="F57" s="93">
        <v>50.5</v>
      </c>
      <c r="G57" s="85">
        <v>1.1000000000000001</v>
      </c>
      <c r="H57" s="184"/>
      <c r="I57" s="3"/>
      <c r="J57" s="3"/>
      <c r="K57" s="3"/>
      <c r="L57" s="6"/>
      <c r="M57" s="6"/>
      <c r="N57" s="6"/>
      <c r="O57" s="6"/>
      <c r="P57" s="6"/>
    </row>
    <row r="58" spans="2:16" x14ac:dyDescent="0.25">
      <c r="B58" s="52" t="s">
        <v>238</v>
      </c>
      <c r="C58" s="83">
        <v>575</v>
      </c>
      <c r="D58" s="84">
        <v>154</v>
      </c>
      <c r="E58" s="82">
        <v>207</v>
      </c>
      <c r="F58" s="93">
        <v>34.4</v>
      </c>
      <c r="G58" s="85">
        <v>0.1</v>
      </c>
      <c r="H58" s="184"/>
      <c r="I58" s="3"/>
      <c r="J58" s="3"/>
      <c r="K58" s="3"/>
      <c r="L58" s="6"/>
      <c r="M58" s="6"/>
      <c r="N58" s="6"/>
      <c r="O58" s="6"/>
      <c r="P58" s="6"/>
    </row>
    <row r="59" spans="2:16" ht="15.75" customHeight="1" x14ac:dyDescent="0.25">
      <c r="B59" s="51" t="s">
        <v>46</v>
      </c>
      <c r="C59" s="83">
        <v>39387</v>
      </c>
      <c r="D59" s="84">
        <v>36656</v>
      </c>
      <c r="E59" s="82">
        <v>39387</v>
      </c>
      <c r="F59" s="93">
        <v>7.4</v>
      </c>
      <c r="G59" s="85">
        <v>7.6</v>
      </c>
      <c r="H59" s="184"/>
      <c r="I59" s="3"/>
      <c r="J59" s="3"/>
      <c r="K59" s="3"/>
      <c r="L59" s="6"/>
      <c r="M59" s="6"/>
      <c r="P59" s="6"/>
    </row>
    <row r="60" spans="2:16" x14ac:dyDescent="0.25">
      <c r="B60" s="52" t="s">
        <v>114</v>
      </c>
      <c r="C60" s="83">
        <v>1355</v>
      </c>
      <c r="D60" s="84">
        <v>921</v>
      </c>
      <c r="E60" s="82">
        <v>1233</v>
      </c>
      <c r="F60" s="93">
        <v>34</v>
      </c>
      <c r="G60" s="85">
        <v>0.9</v>
      </c>
      <c r="H60" s="184"/>
      <c r="I60" s="3"/>
      <c r="J60" s="3"/>
      <c r="K60" s="3"/>
      <c r="L60" s="6"/>
      <c r="M60" s="6"/>
    </row>
    <row r="61" spans="2:16" x14ac:dyDescent="0.25">
      <c r="B61" s="52" t="s">
        <v>238</v>
      </c>
      <c r="C61" s="83">
        <v>100</v>
      </c>
      <c r="D61" s="84">
        <v>151</v>
      </c>
      <c r="E61" s="82">
        <v>222</v>
      </c>
      <c r="F61" s="93">
        <v>47.1</v>
      </c>
      <c r="G61" s="85">
        <v>0.2</v>
      </c>
      <c r="H61" s="184"/>
      <c r="I61" s="3"/>
      <c r="J61" s="3"/>
      <c r="K61" s="3"/>
      <c r="L61" s="6"/>
      <c r="M61" s="6"/>
    </row>
    <row r="62" spans="2:16" x14ac:dyDescent="0.25">
      <c r="B62" s="148" t="s">
        <v>21</v>
      </c>
      <c r="C62" s="87">
        <v>5659</v>
      </c>
      <c r="D62" s="88">
        <v>5536</v>
      </c>
      <c r="E62" s="86">
        <v>6723</v>
      </c>
      <c r="F62" s="94"/>
      <c r="G62" s="95"/>
      <c r="H62" s="184"/>
      <c r="I62" s="3"/>
      <c r="J62" s="3"/>
      <c r="K62" s="3"/>
      <c r="L62" s="6"/>
      <c r="M62" s="6"/>
      <c r="N62" s="3"/>
      <c r="O62" s="3"/>
    </row>
    <row r="63" spans="2:16" ht="3.75" customHeight="1" x14ac:dyDescent="0.25">
      <c r="B63" s="149"/>
      <c r="C63" s="53"/>
      <c r="D63" s="53"/>
      <c r="E63" s="53"/>
      <c r="F63" s="53"/>
      <c r="G63" s="53"/>
      <c r="H63" s="184"/>
      <c r="I63" s="3"/>
      <c r="J63" s="3"/>
      <c r="K63" s="3"/>
      <c r="L63" s="6"/>
      <c r="M63" s="6"/>
    </row>
    <row r="64" spans="2:16" x14ac:dyDescent="0.25">
      <c r="B64" s="345" t="s">
        <v>258</v>
      </c>
      <c r="C64" s="345"/>
      <c r="D64" s="345"/>
      <c r="E64" s="345"/>
      <c r="F64" s="345"/>
      <c r="G64" s="345"/>
      <c r="H64" s="346"/>
      <c r="J64" s="3"/>
      <c r="K64" s="3"/>
      <c r="L64" s="3"/>
      <c r="M64" s="3"/>
      <c r="N64" s="3"/>
      <c r="O64" s="3"/>
    </row>
    <row r="65" spans="2:15" x14ac:dyDescent="0.25">
      <c r="B65" s="346"/>
      <c r="C65" s="346"/>
      <c r="D65" s="346"/>
      <c r="E65" s="346"/>
      <c r="F65" s="346"/>
      <c r="G65" s="346"/>
      <c r="H65" s="346"/>
      <c r="J65" s="3"/>
      <c r="K65" s="3"/>
      <c r="L65" s="3"/>
      <c r="M65" s="3"/>
      <c r="N65" s="3"/>
      <c r="O65" s="3"/>
    </row>
    <row r="66" spans="2:15" x14ac:dyDescent="0.25">
      <c r="B66" s="346"/>
      <c r="C66" s="346"/>
      <c r="D66" s="346"/>
      <c r="E66" s="346"/>
      <c r="F66" s="346"/>
      <c r="G66" s="346"/>
      <c r="H66" s="346"/>
      <c r="J66" s="3"/>
      <c r="K66" s="3"/>
      <c r="L66" s="3"/>
      <c r="M66" s="3"/>
      <c r="N66" s="3"/>
      <c r="O66" s="3"/>
    </row>
    <row r="67" spans="2:15" x14ac:dyDescent="0.25">
      <c r="J67" s="3"/>
      <c r="K67" s="3"/>
      <c r="L67" s="3"/>
      <c r="M67" s="3"/>
      <c r="N67" s="3"/>
      <c r="O67" s="3"/>
    </row>
    <row r="68" spans="2:15" x14ac:dyDescent="0.25">
      <c r="J68" s="3"/>
      <c r="K68" s="3"/>
      <c r="L68" s="3"/>
      <c r="M68" s="3"/>
      <c r="N68" s="3"/>
      <c r="O68" s="3"/>
    </row>
  </sheetData>
  <mergeCells count="6">
    <mergeCell ref="B3:H3"/>
    <mergeCell ref="B64:H66"/>
    <mergeCell ref="D6:E6"/>
    <mergeCell ref="B5:B7"/>
    <mergeCell ref="D5:G5"/>
    <mergeCell ref="F6:G6"/>
  </mergeCells>
  <hyperlinks>
    <hyperlink ref="A1" location="Índice!A1" display="Índice" xr:uid="{00000000-0004-0000-1100-000000000000}"/>
  </hyperlink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R77"/>
  <sheetViews>
    <sheetView showGridLines="0" zoomScaleNormal="10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9.140625" defaultRowHeight="13.5" x14ac:dyDescent="0.25"/>
  <cols>
    <col min="1" max="1" width="10.5703125" style="1" customWidth="1"/>
    <col min="2" max="2" width="60" style="1" customWidth="1"/>
    <col min="3" max="8" width="10.85546875" style="1" customWidth="1"/>
    <col min="9" max="9" width="11.140625" style="1" customWidth="1"/>
    <col min="10" max="12" width="9.140625" style="1"/>
    <col min="13" max="14" width="9.140625" style="1" customWidth="1"/>
    <col min="15" max="16" width="9.140625" style="1"/>
    <col min="17" max="17" width="9.140625" style="1" customWidth="1"/>
    <col min="18" max="16384" width="9.140625" style="1"/>
  </cols>
  <sheetData>
    <row r="1" spans="1:18" x14ac:dyDescent="0.25">
      <c r="A1" s="12" t="s">
        <v>1</v>
      </c>
    </row>
    <row r="3" spans="1:18" x14ac:dyDescent="0.25">
      <c r="B3" s="344" t="str">
        <f>+Índice!B39</f>
        <v>Quadro 2 – Execução orçamental da Segurança Social por sistema (ótica da contabilidade orçamental pública)</v>
      </c>
      <c r="C3" s="344"/>
      <c r="D3" s="344"/>
      <c r="E3" s="344"/>
      <c r="F3" s="344"/>
      <c r="G3" s="344"/>
      <c r="H3" s="344"/>
    </row>
    <row r="4" spans="1:18" ht="6" customHeight="1" x14ac:dyDescent="0.25"/>
    <row r="5" spans="1:18" x14ac:dyDescent="0.25">
      <c r="B5" s="59"/>
      <c r="C5" s="150" t="s">
        <v>236</v>
      </c>
      <c r="D5" s="363" t="s">
        <v>402</v>
      </c>
      <c r="E5" s="363"/>
      <c r="F5" s="364" t="s">
        <v>403</v>
      </c>
      <c r="G5" s="365"/>
      <c r="H5" s="366"/>
    </row>
    <row r="6" spans="1:18" ht="40.5" x14ac:dyDescent="0.25">
      <c r="B6" s="59"/>
      <c r="C6" s="9" t="s">
        <v>70</v>
      </c>
      <c r="D6" s="9" t="s">
        <v>70</v>
      </c>
      <c r="E6" s="60" t="s">
        <v>71</v>
      </c>
      <c r="F6" s="9" t="s">
        <v>70</v>
      </c>
      <c r="G6" s="60" t="s">
        <v>71</v>
      </c>
      <c r="H6" s="60" t="s">
        <v>72</v>
      </c>
    </row>
    <row r="7" spans="1:18" x14ac:dyDescent="0.25">
      <c r="B7" s="54" t="s">
        <v>167</v>
      </c>
      <c r="C7" s="55"/>
      <c r="D7" s="55"/>
      <c r="E7" s="55"/>
      <c r="F7" s="55"/>
      <c r="G7" s="55"/>
      <c r="H7" s="55"/>
    </row>
    <row r="8" spans="1:18" x14ac:dyDescent="0.25">
      <c r="B8" s="4" t="s">
        <v>241</v>
      </c>
      <c r="C8" s="16">
        <v>30107</v>
      </c>
      <c r="D8" s="96">
        <v>31683</v>
      </c>
      <c r="E8" s="152">
        <v>5.2</v>
      </c>
      <c r="F8" s="16">
        <v>32679</v>
      </c>
      <c r="G8" s="151">
        <v>8.5</v>
      </c>
      <c r="H8" s="26">
        <v>103.1</v>
      </c>
      <c r="J8" s="3"/>
      <c r="K8" s="3"/>
      <c r="L8" s="6"/>
      <c r="M8" s="3"/>
      <c r="N8" s="6"/>
      <c r="O8" s="6"/>
      <c r="P8" s="23"/>
      <c r="Q8" s="23"/>
      <c r="R8" s="23"/>
    </row>
    <row r="9" spans="1:18" x14ac:dyDescent="0.25">
      <c r="B9" s="18" t="s">
        <v>3</v>
      </c>
      <c r="C9" s="3">
        <v>27688</v>
      </c>
      <c r="D9" s="97">
        <v>29461</v>
      </c>
      <c r="E9" s="153">
        <v>6.4</v>
      </c>
      <c r="F9" s="3">
        <v>30152</v>
      </c>
      <c r="G9" s="21">
        <v>8.9</v>
      </c>
      <c r="H9" s="22">
        <v>102.3</v>
      </c>
      <c r="J9" s="3"/>
      <c r="K9" s="3"/>
      <c r="L9" s="6"/>
      <c r="M9" s="3"/>
      <c r="N9" s="6"/>
      <c r="O9" s="6"/>
      <c r="P9" s="23"/>
      <c r="Q9" s="23"/>
      <c r="R9" s="23"/>
    </row>
    <row r="10" spans="1:18" x14ac:dyDescent="0.25">
      <c r="B10" s="18" t="s">
        <v>56</v>
      </c>
      <c r="C10" s="3">
        <v>322</v>
      </c>
      <c r="D10" s="97">
        <v>320</v>
      </c>
      <c r="E10" s="153">
        <v>-0.6</v>
      </c>
      <c r="F10" s="3">
        <v>317</v>
      </c>
      <c r="G10" s="21">
        <v>-1.5</v>
      </c>
      <c r="H10" s="22">
        <v>99.1</v>
      </c>
      <c r="J10" s="3"/>
      <c r="K10" s="3"/>
      <c r="L10" s="6"/>
      <c r="M10" s="3"/>
      <c r="N10" s="6"/>
      <c r="O10" s="6"/>
      <c r="P10" s="23"/>
      <c r="Q10" s="23"/>
      <c r="R10" s="23"/>
    </row>
    <row r="11" spans="1:18" x14ac:dyDescent="0.25">
      <c r="B11" s="18" t="s">
        <v>73</v>
      </c>
      <c r="C11" s="3">
        <v>810</v>
      </c>
      <c r="D11" s="97">
        <v>656</v>
      </c>
      <c r="E11" s="153">
        <v>-19</v>
      </c>
      <c r="F11" s="3">
        <v>877</v>
      </c>
      <c r="G11" s="21">
        <v>8.3000000000000007</v>
      </c>
      <c r="H11" s="22">
        <v>133.69999999999999</v>
      </c>
      <c r="J11" s="3"/>
      <c r="K11" s="3"/>
      <c r="L11" s="6"/>
      <c r="M11" s="3"/>
      <c r="N11" s="6"/>
      <c r="O11" s="6"/>
      <c r="P11" s="23"/>
      <c r="Q11" s="23"/>
      <c r="R11" s="23"/>
    </row>
    <row r="12" spans="1:18" x14ac:dyDescent="0.25">
      <c r="B12" s="18" t="s">
        <v>74</v>
      </c>
      <c r="C12" s="3">
        <v>207</v>
      </c>
      <c r="D12" s="97">
        <v>225</v>
      </c>
      <c r="E12" s="153">
        <v>8.8000000000000007</v>
      </c>
      <c r="F12" s="3">
        <v>222</v>
      </c>
      <c r="G12" s="21">
        <v>7.4</v>
      </c>
      <c r="H12" s="22">
        <v>98.7</v>
      </c>
      <c r="I12" s="19"/>
      <c r="J12" s="3"/>
      <c r="K12" s="3"/>
      <c r="L12" s="6"/>
      <c r="M12" s="3"/>
      <c r="N12" s="6"/>
      <c r="O12" s="6"/>
      <c r="P12" s="23"/>
      <c r="Q12" s="23"/>
      <c r="R12" s="23"/>
    </row>
    <row r="13" spans="1:18" x14ac:dyDescent="0.25">
      <c r="B13" s="18" t="s">
        <v>75</v>
      </c>
      <c r="C13" s="3">
        <v>1080</v>
      </c>
      <c r="D13" s="97">
        <v>1021</v>
      </c>
      <c r="E13" s="153">
        <v>-5.4</v>
      </c>
      <c r="F13" s="3">
        <v>1111</v>
      </c>
      <c r="G13" s="21">
        <v>2.9</v>
      </c>
      <c r="H13" s="22">
        <v>108.8</v>
      </c>
      <c r="I13" s="19"/>
      <c r="J13" s="3"/>
      <c r="K13" s="3"/>
      <c r="L13" s="6"/>
      <c r="M13" s="3"/>
      <c r="N13" s="6"/>
      <c r="O13" s="6"/>
      <c r="P13" s="23"/>
      <c r="Q13" s="23"/>
      <c r="R13" s="23"/>
    </row>
    <row r="14" spans="1:18" x14ac:dyDescent="0.25">
      <c r="B14" s="4" t="s">
        <v>164</v>
      </c>
      <c r="C14" s="20">
        <v>24267</v>
      </c>
      <c r="D14" s="98">
        <v>25759</v>
      </c>
      <c r="E14" s="152">
        <v>6.1</v>
      </c>
      <c r="F14" s="20">
        <v>25968</v>
      </c>
      <c r="G14" s="151">
        <v>7</v>
      </c>
      <c r="H14" s="26">
        <v>100.8</v>
      </c>
      <c r="I14" s="17"/>
      <c r="J14" s="3"/>
      <c r="K14" s="3"/>
      <c r="L14" s="6"/>
      <c r="M14" s="3"/>
      <c r="N14" s="6"/>
      <c r="O14" s="6"/>
      <c r="P14" s="23"/>
      <c r="Q14" s="23"/>
      <c r="R14" s="23"/>
    </row>
    <row r="15" spans="1:18" x14ac:dyDescent="0.25">
      <c r="B15" s="18" t="s">
        <v>10</v>
      </c>
      <c r="C15" s="69">
        <v>18260</v>
      </c>
      <c r="D15" s="97">
        <v>19215</v>
      </c>
      <c r="E15" s="154">
        <v>5.2</v>
      </c>
      <c r="F15" s="3">
        <v>19461</v>
      </c>
      <c r="G15" s="129">
        <v>6.6</v>
      </c>
      <c r="H15" s="129">
        <v>101.3</v>
      </c>
      <c r="I15" s="129"/>
      <c r="J15" s="3"/>
      <c r="K15" s="3"/>
      <c r="L15" s="6"/>
      <c r="M15" s="3"/>
      <c r="N15" s="6"/>
      <c r="O15" s="6"/>
      <c r="P15" s="23"/>
      <c r="Q15" s="23"/>
      <c r="R15" s="23"/>
    </row>
    <row r="16" spans="1:18" x14ac:dyDescent="0.25">
      <c r="B16" s="18" t="s">
        <v>125</v>
      </c>
      <c r="C16" s="3">
        <v>655</v>
      </c>
      <c r="D16" s="97">
        <v>680</v>
      </c>
      <c r="E16" s="153">
        <v>3.7</v>
      </c>
      <c r="F16" s="3">
        <v>660</v>
      </c>
      <c r="G16" s="21">
        <v>0.8</v>
      </c>
      <c r="H16" s="22">
        <v>97.1</v>
      </c>
      <c r="I16" s="19"/>
      <c r="J16" s="3"/>
      <c r="K16" s="3"/>
      <c r="L16" s="6"/>
      <c r="M16" s="3"/>
      <c r="N16" s="6"/>
      <c r="O16" s="6"/>
      <c r="P16" s="23"/>
      <c r="Q16" s="23"/>
      <c r="R16" s="23"/>
    </row>
    <row r="17" spans="2:18" x14ac:dyDescent="0.25">
      <c r="B17" s="18" t="s">
        <v>77</v>
      </c>
      <c r="C17" s="3">
        <v>635</v>
      </c>
      <c r="D17" s="97">
        <v>655</v>
      </c>
      <c r="E17" s="153">
        <v>3.2</v>
      </c>
      <c r="F17" s="3">
        <v>661</v>
      </c>
      <c r="G17" s="21">
        <v>4.0999999999999996</v>
      </c>
      <c r="H17" s="22">
        <v>100.9</v>
      </c>
      <c r="I17" s="19"/>
      <c r="J17" s="3"/>
      <c r="K17" s="3"/>
      <c r="L17" s="6"/>
      <c r="M17" s="3"/>
      <c r="N17" s="6"/>
      <c r="O17" s="6"/>
      <c r="P17" s="23"/>
      <c r="Q17" s="23"/>
      <c r="R17" s="19"/>
    </row>
    <row r="18" spans="2:18" x14ac:dyDescent="0.25">
      <c r="B18" s="18" t="s">
        <v>76</v>
      </c>
      <c r="C18" s="3">
        <v>1236</v>
      </c>
      <c r="D18" s="97">
        <v>1229</v>
      </c>
      <c r="E18" s="153">
        <v>-0.5</v>
      </c>
      <c r="F18" s="3">
        <v>1355</v>
      </c>
      <c r="G18" s="21">
        <v>9.6999999999999993</v>
      </c>
      <c r="H18" s="22">
        <v>110.3</v>
      </c>
      <c r="I18" s="19"/>
      <c r="J18" s="3"/>
      <c r="K18" s="3"/>
      <c r="L18" s="6"/>
      <c r="M18" s="3"/>
      <c r="N18" s="6"/>
      <c r="O18" s="6"/>
      <c r="P18" s="23"/>
      <c r="Q18" s="23"/>
      <c r="R18" s="23"/>
    </row>
    <row r="19" spans="2:18" x14ac:dyDescent="0.25">
      <c r="B19" s="18" t="s">
        <v>78</v>
      </c>
      <c r="C19" s="3">
        <v>920</v>
      </c>
      <c r="D19" s="97">
        <v>986</v>
      </c>
      <c r="E19" s="153">
        <v>7.2</v>
      </c>
      <c r="F19" s="3">
        <v>1001</v>
      </c>
      <c r="G19" s="21">
        <v>8.8000000000000007</v>
      </c>
      <c r="H19" s="22">
        <v>101.5</v>
      </c>
      <c r="I19" s="19"/>
      <c r="J19" s="3"/>
      <c r="K19" s="3"/>
      <c r="L19" s="6"/>
      <c r="M19" s="3"/>
      <c r="N19" s="6"/>
      <c r="O19" s="6"/>
      <c r="P19" s="23"/>
      <c r="Q19" s="23"/>
      <c r="R19" s="23"/>
    </row>
    <row r="20" spans="2:18" x14ac:dyDescent="0.25">
      <c r="B20" s="18" t="s">
        <v>79</v>
      </c>
      <c r="C20" s="3">
        <v>871</v>
      </c>
      <c r="D20" s="97">
        <v>936</v>
      </c>
      <c r="E20" s="153">
        <v>7.4</v>
      </c>
      <c r="F20" s="3">
        <v>990</v>
      </c>
      <c r="G20" s="21">
        <v>13.7</v>
      </c>
      <c r="H20" s="22">
        <v>105.8</v>
      </c>
      <c r="I20" s="19"/>
      <c r="J20" s="3"/>
      <c r="K20" s="3"/>
      <c r="L20" s="6"/>
      <c r="M20" s="3"/>
      <c r="N20" s="6"/>
      <c r="O20" s="6"/>
      <c r="P20" s="23"/>
      <c r="Q20" s="23"/>
      <c r="R20" s="23"/>
    </row>
    <row r="21" spans="2:18" x14ac:dyDescent="0.25">
      <c r="B21" s="18" t="s">
        <v>168</v>
      </c>
      <c r="C21" s="3">
        <v>950</v>
      </c>
      <c r="D21" s="97">
        <v>1075</v>
      </c>
      <c r="E21" s="153">
        <v>13.2</v>
      </c>
      <c r="F21" s="3">
        <v>1031</v>
      </c>
      <c r="G21" s="21">
        <v>8.6</v>
      </c>
      <c r="H21" s="22">
        <v>95.9</v>
      </c>
      <c r="I21" s="19"/>
      <c r="J21" s="3"/>
      <c r="K21" s="3"/>
      <c r="L21" s="6"/>
      <c r="M21" s="3"/>
      <c r="N21" s="6"/>
      <c r="O21" s="6"/>
      <c r="P21" s="23"/>
      <c r="Q21" s="23"/>
      <c r="R21" s="23"/>
    </row>
    <row r="22" spans="2:18" x14ac:dyDescent="0.25">
      <c r="B22" s="18" t="s">
        <v>156</v>
      </c>
      <c r="C22" s="3">
        <v>2</v>
      </c>
      <c r="D22" s="97">
        <v>13</v>
      </c>
      <c r="E22" s="153">
        <v>440.5</v>
      </c>
      <c r="F22" s="3">
        <v>1</v>
      </c>
      <c r="G22" s="21">
        <v>-37.9</v>
      </c>
      <c r="H22" s="22">
        <v>11.5</v>
      </c>
      <c r="I22" s="22"/>
      <c r="J22" s="3"/>
      <c r="K22" s="3"/>
      <c r="L22" s="6"/>
      <c r="M22" s="3"/>
      <c r="N22" s="6"/>
      <c r="O22" s="6"/>
      <c r="P22" s="23"/>
      <c r="Q22" s="23"/>
      <c r="R22" s="23"/>
    </row>
    <row r="23" spans="2:18" x14ac:dyDescent="0.25">
      <c r="B23" s="18" t="s">
        <v>50</v>
      </c>
      <c r="C23" s="3">
        <v>738</v>
      </c>
      <c r="D23" s="97">
        <v>970</v>
      </c>
      <c r="E23" s="156">
        <v>31.5</v>
      </c>
      <c r="F23" s="3">
        <v>807</v>
      </c>
      <c r="G23" s="21">
        <v>9.4</v>
      </c>
      <c r="H23" s="22">
        <v>83.2</v>
      </c>
      <c r="I23" s="19"/>
      <c r="J23" s="3"/>
      <c r="K23" s="3"/>
      <c r="L23" s="6"/>
      <c r="M23" s="3"/>
      <c r="N23" s="6"/>
      <c r="O23" s="6"/>
      <c r="P23" s="23"/>
      <c r="Q23" s="23"/>
      <c r="R23" s="23"/>
    </row>
    <row r="24" spans="2:18" x14ac:dyDescent="0.25">
      <c r="B24" s="61" t="s">
        <v>88</v>
      </c>
      <c r="C24" s="20">
        <v>5840</v>
      </c>
      <c r="D24" s="98">
        <v>5924</v>
      </c>
      <c r="E24" s="152"/>
      <c r="F24" s="20">
        <v>6712</v>
      </c>
      <c r="G24" s="21"/>
      <c r="H24" s="22"/>
      <c r="I24" s="19"/>
      <c r="J24" s="3"/>
      <c r="K24" s="3"/>
      <c r="L24" s="6"/>
      <c r="M24" s="3"/>
      <c r="N24" s="6"/>
      <c r="O24" s="6"/>
      <c r="P24" s="23"/>
      <c r="Q24" s="23"/>
      <c r="R24" s="23"/>
    </row>
    <row r="25" spans="2:18" x14ac:dyDescent="0.25">
      <c r="B25" s="18" t="s">
        <v>86</v>
      </c>
      <c r="C25" s="3">
        <v>4584</v>
      </c>
      <c r="D25" s="3">
        <v>4632</v>
      </c>
      <c r="E25" s="3"/>
      <c r="F25" s="3">
        <v>5468</v>
      </c>
      <c r="G25" s="21"/>
      <c r="H25" s="26"/>
      <c r="I25" s="19"/>
      <c r="J25" s="3"/>
      <c r="K25" s="3"/>
      <c r="L25" s="6"/>
      <c r="M25" s="3"/>
      <c r="N25" s="6"/>
      <c r="O25" s="6"/>
      <c r="P25" s="23"/>
      <c r="Q25" s="23"/>
      <c r="R25" s="23"/>
    </row>
    <row r="26" spans="2:18" x14ac:dyDescent="0.25">
      <c r="B26" s="18" t="s">
        <v>87</v>
      </c>
      <c r="C26" s="3">
        <v>1256</v>
      </c>
      <c r="D26" s="3">
        <v>1292</v>
      </c>
      <c r="E26" s="3"/>
      <c r="F26" s="3">
        <v>1243</v>
      </c>
      <c r="G26" s="21"/>
      <c r="H26" s="22"/>
      <c r="I26" s="19"/>
      <c r="J26" s="3"/>
      <c r="K26" s="3"/>
      <c r="L26" s="6"/>
      <c r="M26" s="3"/>
      <c r="N26" s="6"/>
      <c r="O26" s="6"/>
      <c r="P26" s="23"/>
      <c r="Q26" s="23"/>
      <c r="R26" s="23"/>
    </row>
    <row r="27" spans="2:18" x14ac:dyDescent="0.25">
      <c r="B27" s="54" t="s">
        <v>115</v>
      </c>
      <c r="C27" s="160"/>
      <c r="D27" s="161"/>
      <c r="E27" s="158"/>
      <c r="F27" s="160"/>
      <c r="G27" s="157"/>
      <c r="H27" s="157"/>
      <c r="I27" s="19"/>
      <c r="J27" s="3"/>
      <c r="K27" s="3"/>
      <c r="L27" s="6"/>
      <c r="M27" s="3"/>
      <c r="N27" s="6"/>
      <c r="O27" s="6"/>
      <c r="P27" s="23"/>
      <c r="Q27" s="23"/>
      <c r="R27" s="23"/>
    </row>
    <row r="28" spans="2:18" x14ac:dyDescent="0.25">
      <c r="B28" s="247" t="s">
        <v>175</v>
      </c>
      <c r="C28" s="255">
        <v>10837</v>
      </c>
      <c r="D28" s="255">
        <v>11515</v>
      </c>
      <c r="E28" s="256">
        <v>6.3</v>
      </c>
      <c r="F28" s="255">
        <v>11758</v>
      </c>
      <c r="G28" s="256">
        <v>8.5</v>
      </c>
      <c r="H28" s="26">
        <v>102.1</v>
      </c>
      <c r="I28" s="19"/>
      <c r="J28" s="3"/>
      <c r="K28" s="3"/>
      <c r="L28" s="6"/>
      <c r="M28" s="3"/>
      <c r="N28" s="6"/>
      <c r="O28" s="6"/>
      <c r="P28" s="23"/>
      <c r="Q28" s="23"/>
      <c r="R28" s="23"/>
    </row>
    <row r="29" spans="2:18" x14ac:dyDescent="0.25">
      <c r="B29" s="252" t="s">
        <v>80</v>
      </c>
      <c r="C29" s="257">
        <v>8409</v>
      </c>
      <c r="D29" s="258">
        <v>9005</v>
      </c>
      <c r="E29" s="153">
        <v>7.1</v>
      </c>
      <c r="F29" s="257">
        <v>9232</v>
      </c>
      <c r="G29" s="22">
        <v>9.8000000000000007</v>
      </c>
      <c r="H29" s="22">
        <v>102.5</v>
      </c>
      <c r="I29" s="19"/>
      <c r="J29" s="3"/>
      <c r="K29" s="3"/>
      <c r="L29" s="6"/>
      <c r="M29" s="3"/>
      <c r="N29" s="6"/>
      <c r="O29" s="6"/>
      <c r="P29" s="23"/>
      <c r="Q29" s="23"/>
      <c r="R29" s="23"/>
    </row>
    <row r="30" spans="2:18" x14ac:dyDescent="0.25">
      <c r="B30" s="252" t="s">
        <v>9</v>
      </c>
      <c r="C30" s="257">
        <v>1085</v>
      </c>
      <c r="D30" s="258">
        <v>1143</v>
      </c>
      <c r="E30" s="153">
        <v>5.3</v>
      </c>
      <c r="F30" s="257">
        <v>1143</v>
      </c>
      <c r="G30" s="22">
        <v>5.3</v>
      </c>
      <c r="H30" s="22">
        <v>100</v>
      </c>
      <c r="I30" s="19"/>
      <c r="J30" s="3"/>
      <c r="K30" s="3"/>
      <c r="L30" s="6"/>
      <c r="M30" s="3"/>
      <c r="N30" s="6"/>
      <c r="O30" s="6"/>
      <c r="P30" s="23"/>
      <c r="Q30" s="23"/>
      <c r="R30" s="23"/>
    </row>
    <row r="31" spans="2:18" x14ac:dyDescent="0.25">
      <c r="B31" s="253" t="s">
        <v>242</v>
      </c>
      <c r="C31" s="257">
        <v>205</v>
      </c>
      <c r="D31" s="258">
        <v>232</v>
      </c>
      <c r="E31" s="153">
        <v>13.4</v>
      </c>
      <c r="F31" s="257">
        <v>216</v>
      </c>
      <c r="G31" s="22">
        <v>5.8</v>
      </c>
      <c r="H31" s="22">
        <v>93.3</v>
      </c>
      <c r="I31" s="19"/>
      <c r="J31" s="3"/>
      <c r="K31" s="3"/>
      <c r="L31" s="6"/>
      <c r="M31" s="3"/>
      <c r="N31" s="6"/>
      <c r="O31" s="6"/>
      <c r="P31" s="23"/>
      <c r="Q31" s="23"/>
      <c r="R31" s="23"/>
    </row>
    <row r="32" spans="2:18" x14ac:dyDescent="0.25">
      <c r="B32" s="253" t="s">
        <v>116</v>
      </c>
      <c r="C32" s="257">
        <v>28</v>
      </c>
      <c r="D32" s="258">
        <v>25</v>
      </c>
      <c r="E32" s="153">
        <v>-12.3</v>
      </c>
      <c r="F32" s="257">
        <v>20</v>
      </c>
      <c r="G32" s="22">
        <v>-30.2</v>
      </c>
      <c r="H32" s="22">
        <v>79.599999999999994</v>
      </c>
      <c r="I32" s="19"/>
      <c r="J32" s="3"/>
      <c r="K32" s="3"/>
      <c r="L32" s="6"/>
      <c r="M32" s="3"/>
      <c r="N32" s="6"/>
      <c r="O32" s="6"/>
      <c r="P32" s="23"/>
      <c r="Q32" s="23"/>
      <c r="R32" s="23"/>
    </row>
    <row r="33" spans="2:18" x14ac:dyDescent="0.25">
      <c r="B33" s="253" t="s">
        <v>248</v>
      </c>
      <c r="C33" s="257">
        <v>306</v>
      </c>
      <c r="D33" s="258">
        <v>331</v>
      </c>
      <c r="E33" s="254">
        <v>8.3000000000000007</v>
      </c>
      <c r="F33" s="257">
        <v>286</v>
      </c>
      <c r="G33" s="254">
        <v>-6.6</v>
      </c>
      <c r="H33" s="254">
        <v>86.2</v>
      </c>
      <c r="I33" s="19"/>
      <c r="J33" s="3"/>
      <c r="K33" s="3"/>
      <c r="L33" s="6"/>
      <c r="M33" s="3"/>
      <c r="N33" s="6"/>
      <c r="O33" s="6"/>
      <c r="P33" s="23"/>
      <c r="Q33" s="23"/>
      <c r="R33" s="23"/>
    </row>
    <row r="34" spans="2:18" x14ac:dyDescent="0.25">
      <c r="B34" s="253" t="s">
        <v>243</v>
      </c>
      <c r="C34" s="69">
        <v>399</v>
      </c>
      <c r="D34" s="264">
        <v>0</v>
      </c>
      <c r="E34" s="254" t="s">
        <v>14</v>
      </c>
      <c r="F34" s="257">
        <v>394</v>
      </c>
      <c r="G34" s="254">
        <v>-1.3</v>
      </c>
      <c r="H34" s="254" t="s">
        <v>14</v>
      </c>
      <c r="I34" s="17"/>
      <c r="J34" s="3"/>
      <c r="K34" s="3"/>
      <c r="L34" s="6"/>
      <c r="M34" s="3"/>
      <c r="N34" s="6"/>
      <c r="O34" s="6"/>
      <c r="P34" s="23"/>
      <c r="Q34" s="23"/>
      <c r="R34" s="23"/>
    </row>
    <row r="35" spans="2:18" x14ac:dyDescent="0.25">
      <c r="B35" s="252" t="s">
        <v>75</v>
      </c>
      <c r="C35" s="257">
        <v>804</v>
      </c>
      <c r="D35" s="258">
        <v>779</v>
      </c>
      <c r="E35" s="153">
        <v>-3.1</v>
      </c>
      <c r="F35" s="257">
        <v>862</v>
      </c>
      <c r="G35" s="22">
        <v>7.1</v>
      </c>
      <c r="H35" s="22">
        <v>110.5</v>
      </c>
      <c r="I35" s="19"/>
      <c r="J35" s="3"/>
      <c r="K35" s="3"/>
      <c r="L35" s="6"/>
      <c r="M35" s="3"/>
      <c r="N35" s="6"/>
      <c r="O35" s="6"/>
      <c r="P35" s="23"/>
      <c r="Q35" s="23"/>
      <c r="R35" s="23"/>
    </row>
    <row r="36" spans="2:18" x14ac:dyDescent="0.25">
      <c r="B36" s="247" t="s">
        <v>176</v>
      </c>
      <c r="C36" s="255">
        <v>11082</v>
      </c>
      <c r="D36" s="263">
        <v>11896</v>
      </c>
      <c r="E36" s="152">
        <v>7.3</v>
      </c>
      <c r="F36" s="255">
        <v>11813</v>
      </c>
      <c r="G36" s="26">
        <v>6.6</v>
      </c>
      <c r="H36" s="26">
        <v>99.3</v>
      </c>
      <c r="I36" s="19"/>
      <c r="J36" s="3"/>
      <c r="K36" s="3"/>
      <c r="L36" s="6"/>
      <c r="M36" s="3"/>
      <c r="N36" s="6"/>
      <c r="O36" s="6"/>
      <c r="P36" s="23"/>
      <c r="Q36" s="23"/>
      <c r="R36" s="23"/>
    </row>
    <row r="37" spans="2:18" x14ac:dyDescent="0.25">
      <c r="B37" s="252" t="s">
        <v>12</v>
      </c>
      <c r="C37" s="257">
        <v>3087</v>
      </c>
      <c r="D37" s="258">
        <v>4044</v>
      </c>
      <c r="E37" s="153">
        <v>31</v>
      </c>
      <c r="F37" s="257">
        <v>3556</v>
      </c>
      <c r="G37" s="22">
        <v>15.2</v>
      </c>
      <c r="H37" s="22">
        <v>88</v>
      </c>
      <c r="I37" s="19"/>
      <c r="J37" s="3"/>
      <c r="K37" s="3"/>
      <c r="L37" s="6"/>
      <c r="M37" s="3"/>
      <c r="N37" s="6"/>
      <c r="O37" s="6"/>
      <c r="P37" s="23"/>
      <c r="Q37" s="23"/>
      <c r="R37" s="23"/>
    </row>
    <row r="38" spans="2:18" x14ac:dyDescent="0.25">
      <c r="B38" s="252" t="s">
        <v>81</v>
      </c>
      <c r="C38" s="257">
        <v>2255</v>
      </c>
      <c r="D38" s="258">
        <v>2367</v>
      </c>
      <c r="E38" s="153">
        <v>4.9000000000000004</v>
      </c>
      <c r="F38" s="257">
        <v>2326</v>
      </c>
      <c r="G38" s="22">
        <v>3.1</v>
      </c>
      <c r="H38" s="22">
        <v>98.3</v>
      </c>
      <c r="I38" s="19"/>
      <c r="J38" s="3"/>
      <c r="K38" s="3"/>
      <c r="L38" s="6"/>
      <c r="M38" s="3"/>
      <c r="N38" s="6"/>
      <c r="O38" s="6"/>
      <c r="P38" s="23"/>
      <c r="Q38" s="23"/>
      <c r="R38" s="23"/>
    </row>
    <row r="39" spans="2:18" x14ac:dyDescent="0.25">
      <c r="B39" s="252" t="s">
        <v>10</v>
      </c>
      <c r="C39" s="257">
        <v>364</v>
      </c>
      <c r="D39" s="258">
        <v>356</v>
      </c>
      <c r="E39" s="153">
        <v>-2.2999999999999998</v>
      </c>
      <c r="F39" s="257">
        <v>349</v>
      </c>
      <c r="G39" s="22">
        <v>-4.2</v>
      </c>
      <c r="H39" s="22">
        <v>98</v>
      </c>
      <c r="I39" s="19"/>
      <c r="J39" s="3"/>
      <c r="K39" s="3"/>
      <c r="L39" s="6"/>
      <c r="M39" s="3"/>
      <c r="N39" s="6"/>
      <c r="O39" s="6"/>
      <c r="P39" s="23"/>
      <c r="Q39" s="23"/>
      <c r="R39" s="23"/>
    </row>
    <row r="40" spans="2:18" x14ac:dyDescent="0.25">
      <c r="B40" s="252" t="s">
        <v>169</v>
      </c>
      <c r="C40" s="257">
        <v>437</v>
      </c>
      <c r="D40" s="258">
        <v>424</v>
      </c>
      <c r="E40" s="153">
        <v>-2.9</v>
      </c>
      <c r="F40" s="257">
        <v>450</v>
      </c>
      <c r="G40" s="22">
        <v>3</v>
      </c>
      <c r="H40" s="22">
        <v>106.1</v>
      </c>
      <c r="I40" s="19"/>
      <c r="J40" s="3"/>
      <c r="K40" s="3"/>
      <c r="L40" s="6"/>
      <c r="M40" s="3"/>
      <c r="N40" s="6"/>
      <c r="O40" s="6"/>
      <c r="P40" s="23"/>
      <c r="Q40" s="23"/>
      <c r="R40" s="23"/>
    </row>
    <row r="41" spans="2:18" x14ac:dyDescent="0.25">
      <c r="B41" s="252" t="s">
        <v>125</v>
      </c>
      <c r="C41" s="257">
        <v>261</v>
      </c>
      <c r="D41" s="258">
        <v>266</v>
      </c>
      <c r="E41" s="153">
        <v>2.2000000000000002</v>
      </c>
      <c r="F41" s="257">
        <v>257</v>
      </c>
      <c r="G41" s="22">
        <v>-1.5</v>
      </c>
      <c r="H41" s="22">
        <v>96.3</v>
      </c>
      <c r="I41" s="19"/>
      <c r="J41" s="3"/>
      <c r="K41" s="3"/>
      <c r="L41" s="6"/>
      <c r="M41" s="3"/>
      <c r="N41" s="6"/>
      <c r="O41" s="6"/>
      <c r="P41" s="23"/>
      <c r="Q41" s="23"/>
      <c r="R41" s="23"/>
    </row>
    <row r="42" spans="2:18" x14ac:dyDescent="0.25">
      <c r="B42" s="252" t="s">
        <v>60</v>
      </c>
      <c r="C42" s="257">
        <v>399</v>
      </c>
      <c r="D42" s="258">
        <v>407</v>
      </c>
      <c r="E42" s="153">
        <v>2</v>
      </c>
      <c r="F42" s="257">
        <v>535</v>
      </c>
      <c r="G42" s="22">
        <v>34.299999999999997</v>
      </c>
      <c r="H42" s="22">
        <v>131.6</v>
      </c>
      <c r="I42" s="19"/>
      <c r="J42" s="3"/>
      <c r="K42" s="3"/>
      <c r="L42" s="6"/>
      <c r="M42" s="3"/>
      <c r="N42" s="6"/>
      <c r="O42" s="6"/>
      <c r="P42" s="23"/>
      <c r="Q42" s="23"/>
      <c r="R42" s="19"/>
    </row>
    <row r="43" spans="2:18" x14ac:dyDescent="0.25">
      <c r="B43" s="252" t="s">
        <v>188</v>
      </c>
      <c r="C43" s="257">
        <v>71</v>
      </c>
      <c r="D43" s="258">
        <v>87</v>
      </c>
      <c r="E43" s="153">
        <v>23.7</v>
      </c>
      <c r="F43" s="257">
        <v>84</v>
      </c>
      <c r="G43" s="22">
        <v>19.399999999999999</v>
      </c>
      <c r="H43" s="22">
        <v>96.5</v>
      </c>
      <c r="I43" s="19"/>
      <c r="J43" s="3"/>
      <c r="K43" s="3"/>
      <c r="L43" s="6"/>
      <c r="M43" s="3"/>
      <c r="N43" s="6"/>
      <c r="O43" s="6"/>
      <c r="P43" s="23"/>
      <c r="Q43" s="23"/>
      <c r="R43" s="23"/>
    </row>
    <row r="44" spans="2:18" x14ac:dyDescent="0.25">
      <c r="B44" s="252" t="s">
        <v>244</v>
      </c>
      <c r="C44" s="254">
        <v>19</v>
      </c>
      <c r="D44" s="259">
        <v>20</v>
      </c>
      <c r="E44" s="153">
        <v>4.4000000000000004</v>
      </c>
      <c r="F44" s="254">
        <v>20</v>
      </c>
      <c r="G44" s="22">
        <v>5.9</v>
      </c>
      <c r="H44" s="22">
        <v>101.5</v>
      </c>
      <c r="I44" s="19"/>
      <c r="J44" s="3"/>
      <c r="K44" s="3"/>
      <c r="L44" s="6"/>
      <c r="M44" s="3"/>
      <c r="N44" s="6"/>
      <c r="O44" s="6"/>
      <c r="P44" s="23"/>
      <c r="Q44" s="23"/>
      <c r="R44" s="23"/>
    </row>
    <row r="45" spans="2:18" x14ac:dyDescent="0.25">
      <c r="B45" s="252" t="s">
        <v>231</v>
      </c>
      <c r="C45" s="254">
        <v>360</v>
      </c>
      <c r="D45" s="259">
        <v>0</v>
      </c>
      <c r="E45" s="153" t="s">
        <v>14</v>
      </c>
      <c r="F45" s="254">
        <v>354</v>
      </c>
      <c r="G45" s="22">
        <v>-1.7</v>
      </c>
      <c r="H45" s="22" t="s">
        <v>14</v>
      </c>
      <c r="I45" s="19"/>
      <c r="J45" s="3"/>
      <c r="K45" s="3"/>
      <c r="L45" s="6"/>
      <c r="M45" s="3"/>
      <c r="N45" s="6"/>
      <c r="O45" s="6"/>
      <c r="P45" s="23"/>
      <c r="Q45" s="23"/>
      <c r="R45" s="23"/>
    </row>
    <row r="46" spans="2:18" x14ac:dyDescent="0.25">
      <c r="B46" s="252" t="s">
        <v>170</v>
      </c>
      <c r="C46" s="254">
        <v>1359</v>
      </c>
      <c r="D46" s="259">
        <v>1403</v>
      </c>
      <c r="E46" s="153">
        <v>3.2</v>
      </c>
      <c r="F46" s="254">
        <v>1397</v>
      </c>
      <c r="G46" s="260">
        <v>2.8</v>
      </c>
      <c r="H46" s="22">
        <v>99.6</v>
      </c>
      <c r="I46" s="159"/>
      <c r="J46" s="3"/>
      <c r="K46" s="3"/>
      <c r="L46" s="6"/>
      <c r="M46" s="3"/>
      <c r="N46" s="6"/>
      <c r="O46" s="6"/>
      <c r="P46" s="23"/>
      <c r="Q46" s="23"/>
      <c r="R46" s="23"/>
    </row>
    <row r="47" spans="2:18" x14ac:dyDescent="0.25">
      <c r="B47" s="252" t="s">
        <v>245</v>
      </c>
      <c r="C47" s="257">
        <v>725</v>
      </c>
      <c r="D47" s="257">
        <v>769</v>
      </c>
      <c r="E47" s="28">
        <v>6.1</v>
      </c>
      <c r="F47" s="257">
        <v>784</v>
      </c>
      <c r="G47" s="28">
        <v>8.1</v>
      </c>
      <c r="H47" s="28">
        <v>101.9</v>
      </c>
      <c r="I47" s="15"/>
      <c r="J47" s="3"/>
      <c r="K47" s="3"/>
      <c r="L47" s="6"/>
      <c r="M47" s="3"/>
      <c r="N47" s="6"/>
      <c r="O47" s="6"/>
      <c r="P47" s="23"/>
      <c r="Q47" s="23"/>
      <c r="R47" s="23"/>
    </row>
    <row r="48" spans="2:18" x14ac:dyDescent="0.25">
      <c r="B48" s="252" t="s">
        <v>82</v>
      </c>
      <c r="C48" s="254">
        <v>450</v>
      </c>
      <c r="D48" s="259">
        <v>481</v>
      </c>
      <c r="E48" s="153">
        <v>6.8</v>
      </c>
      <c r="F48" s="254">
        <v>474</v>
      </c>
      <c r="G48" s="260">
        <v>5.2</v>
      </c>
      <c r="H48" s="22">
        <v>98.6</v>
      </c>
      <c r="I48" s="19"/>
      <c r="J48" s="3"/>
      <c r="K48" s="3"/>
      <c r="L48" s="6"/>
      <c r="M48" s="3"/>
      <c r="N48" s="6"/>
      <c r="O48" s="6"/>
      <c r="P48" s="23"/>
      <c r="Q48" s="23"/>
      <c r="R48" s="23"/>
    </row>
    <row r="49" spans="2:18" x14ac:dyDescent="0.25">
      <c r="B49" s="252" t="s">
        <v>83</v>
      </c>
      <c r="C49" s="254">
        <v>179</v>
      </c>
      <c r="D49" s="259">
        <v>180</v>
      </c>
      <c r="E49" s="153">
        <v>0.4</v>
      </c>
      <c r="F49" s="254">
        <v>175</v>
      </c>
      <c r="G49" s="260">
        <v>-2.7</v>
      </c>
      <c r="H49" s="22">
        <v>97</v>
      </c>
      <c r="I49" s="19"/>
      <c r="J49" s="3"/>
      <c r="K49" s="3"/>
      <c r="L49" s="6"/>
      <c r="M49" s="3"/>
      <c r="N49" s="6"/>
      <c r="O49" s="6"/>
      <c r="P49" s="23"/>
      <c r="Q49" s="23"/>
      <c r="R49" s="23"/>
    </row>
    <row r="50" spans="2:18" x14ac:dyDescent="0.25">
      <c r="B50" s="252" t="s">
        <v>11</v>
      </c>
      <c r="C50" s="254">
        <v>358</v>
      </c>
      <c r="D50" s="259">
        <v>374</v>
      </c>
      <c r="E50" s="153">
        <v>4.5</v>
      </c>
      <c r="F50" s="254">
        <v>342</v>
      </c>
      <c r="G50" s="260">
        <v>-4.5</v>
      </c>
      <c r="H50" s="22">
        <v>91.4</v>
      </c>
      <c r="I50" s="19"/>
      <c r="J50" s="3"/>
      <c r="K50" s="3"/>
      <c r="L50" s="6"/>
      <c r="M50" s="3"/>
      <c r="N50" s="6"/>
      <c r="O50" s="6"/>
      <c r="P50" s="23"/>
      <c r="Q50" s="23"/>
      <c r="R50" s="23"/>
    </row>
    <row r="51" spans="2:18" x14ac:dyDescent="0.25">
      <c r="B51" s="252" t="s">
        <v>193</v>
      </c>
      <c r="C51" s="254">
        <v>2</v>
      </c>
      <c r="D51" s="259">
        <v>5</v>
      </c>
      <c r="E51" s="153">
        <v>142.30000000000001</v>
      </c>
      <c r="F51" s="254">
        <v>0</v>
      </c>
      <c r="G51" s="22">
        <v>-90.3</v>
      </c>
      <c r="H51" s="22">
        <v>4</v>
      </c>
      <c r="I51" s="19"/>
      <c r="J51" s="3"/>
      <c r="K51" s="3"/>
      <c r="L51" s="6"/>
      <c r="M51" s="3"/>
      <c r="N51" s="6"/>
      <c r="O51" s="6"/>
      <c r="P51" s="23"/>
      <c r="Q51" s="23"/>
      <c r="R51" s="23"/>
    </row>
    <row r="52" spans="2:18" x14ac:dyDescent="0.25">
      <c r="B52" s="252" t="s">
        <v>246</v>
      </c>
      <c r="C52" s="254">
        <v>308</v>
      </c>
      <c r="D52" s="259">
        <v>331</v>
      </c>
      <c r="E52" s="153">
        <v>7.5</v>
      </c>
      <c r="F52" s="254">
        <v>282</v>
      </c>
      <c r="G52" s="22">
        <v>-8.6</v>
      </c>
      <c r="H52" s="254">
        <v>85.1</v>
      </c>
      <c r="I52" s="19"/>
      <c r="J52" s="3"/>
      <c r="K52" s="3"/>
      <c r="L52" s="6"/>
      <c r="M52" s="3"/>
      <c r="N52" s="6"/>
      <c r="O52" s="6"/>
      <c r="P52" s="23"/>
      <c r="Q52" s="23"/>
      <c r="R52" s="23"/>
    </row>
    <row r="53" spans="2:18" x14ac:dyDescent="0.25">
      <c r="B53" s="252" t="s">
        <v>156</v>
      </c>
      <c r="C53" s="254">
        <v>1</v>
      </c>
      <c r="D53" s="259">
        <v>2</v>
      </c>
      <c r="E53" s="153">
        <v>86.2</v>
      </c>
      <c r="F53" s="254">
        <v>0</v>
      </c>
      <c r="G53" s="254">
        <v>-91.5</v>
      </c>
      <c r="H53" s="254">
        <v>4.5</v>
      </c>
      <c r="I53" s="19"/>
      <c r="J53" s="3"/>
      <c r="K53" s="3"/>
      <c r="L53" s="6"/>
      <c r="M53" s="3"/>
      <c r="N53" s="6"/>
      <c r="O53" s="6"/>
      <c r="P53" s="23"/>
      <c r="Q53" s="23"/>
      <c r="R53" s="23"/>
    </row>
    <row r="54" spans="2:18" x14ac:dyDescent="0.25">
      <c r="B54" s="252" t="s">
        <v>50</v>
      </c>
      <c r="C54" s="254">
        <v>447</v>
      </c>
      <c r="D54" s="259">
        <v>380</v>
      </c>
      <c r="E54" s="153">
        <v>-14.9</v>
      </c>
      <c r="F54" s="254">
        <v>428</v>
      </c>
      <c r="G54" s="22">
        <v>-4.2</v>
      </c>
      <c r="H54" s="22">
        <v>112.6</v>
      </c>
      <c r="I54" s="19"/>
      <c r="J54" s="3"/>
      <c r="K54" s="3"/>
      <c r="L54" s="6"/>
      <c r="M54" s="3"/>
      <c r="N54" s="6"/>
      <c r="O54" s="6"/>
      <c r="P54" s="23"/>
      <c r="Q54" s="23"/>
      <c r="R54" s="23"/>
    </row>
    <row r="55" spans="2:18" x14ac:dyDescent="0.25">
      <c r="B55" s="247" t="s">
        <v>88</v>
      </c>
      <c r="C55" s="261">
        <v>-245</v>
      </c>
      <c r="D55" s="262">
        <v>-381</v>
      </c>
      <c r="E55" s="152"/>
      <c r="F55" s="261">
        <v>-55</v>
      </c>
      <c r="G55" s="22"/>
      <c r="H55" s="22"/>
      <c r="I55" s="19"/>
      <c r="J55" s="3"/>
      <c r="K55" s="3"/>
      <c r="L55" s="6"/>
      <c r="M55" s="3"/>
      <c r="N55" s="6"/>
      <c r="O55" s="6"/>
      <c r="P55" s="23"/>
      <c r="Q55" s="23"/>
      <c r="R55" s="23"/>
    </row>
    <row r="56" spans="2:18" x14ac:dyDescent="0.25">
      <c r="B56" s="54" t="s">
        <v>96</v>
      </c>
      <c r="C56" s="160"/>
      <c r="D56" s="161"/>
      <c r="E56" s="158"/>
      <c r="F56" s="160"/>
      <c r="G56" s="157"/>
      <c r="H56" s="157"/>
      <c r="I56" s="19"/>
      <c r="J56" s="3"/>
      <c r="K56" s="3"/>
      <c r="L56" s="6"/>
      <c r="M56" s="3"/>
      <c r="N56" s="6"/>
      <c r="O56" s="6"/>
      <c r="P56" s="23"/>
      <c r="Q56" s="23"/>
      <c r="R56" s="23"/>
    </row>
    <row r="57" spans="2:18" x14ac:dyDescent="0.25">
      <c r="B57" s="4" t="s">
        <v>171</v>
      </c>
      <c r="C57" s="16">
        <v>391</v>
      </c>
      <c r="D57" s="96">
        <v>383</v>
      </c>
      <c r="E57" s="152">
        <v>-2.2000000000000002</v>
      </c>
      <c r="F57" s="16">
        <v>378</v>
      </c>
      <c r="G57" s="25">
        <v>-3.3</v>
      </c>
      <c r="H57" s="26">
        <v>98.9</v>
      </c>
      <c r="I57" s="19"/>
      <c r="J57" s="3"/>
      <c r="K57" s="3"/>
      <c r="L57" s="6"/>
      <c r="M57" s="3"/>
      <c r="N57" s="6"/>
      <c r="O57" s="6"/>
      <c r="P57" s="23"/>
      <c r="Q57" s="23"/>
      <c r="R57" s="23"/>
    </row>
    <row r="58" spans="2:18" ht="14.25" customHeight="1" x14ac:dyDescent="0.25">
      <c r="B58" s="18" t="s">
        <v>172</v>
      </c>
      <c r="C58" s="23">
        <v>382</v>
      </c>
      <c r="D58" s="99">
        <v>371</v>
      </c>
      <c r="E58" s="153">
        <v>-2.9</v>
      </c>
      <c r="F58" s="23">
        <v>369</v>
      </c>
      <c r="G58" s="21">
        <v>-3.5</v>
      </c>
      <c r="H58" s="22">
        <v>99.4</v>
      </c>
      <c r="I58" s="19"/>
      <c r="J58" s="3"/>
      <c r="K58" s="3"/>
      <c r="L58" s="6"/>
      <c r="M58" s="3"/>
      <c r="N58" s="6"/>
      <c r="O58" s="6"/>
      <c r="P58" s="23"/>
      <c r="Q58" s="23"/>
      <c r="R58" s="23"/>
    </row>
    <row r="59" spans="2:18" ht="14.25" customHeight="1" x14ac:dyDescent="0.25">
      <c r="B59" s="18" t="s">
        <v>98</v>
      </c>
      <c r="C59" s="23">
        <v>3</v>
      </c>
      <c r="D59" s="99">
        <v>4</v>
      </c>
      <c r="E59" s="153">
        <v>57.9</v>
      </c>
      <c r="F59" s="23">
        <v>3</v>
      </c>
      <c r="G59" s="21">
        <v>23.2</v>
      </c>
      <c r="H59" s="22">
        <v>78</v>
      </c>
      <c r="I59" s="19"/>
      <c r="J59" s="3"/>
      <c r="K59" s="3"/>
      <c r="L59" s="6"/>
      <c r="M59" s="3"/>
      <c r="N59" s="6"/>
      <c r="O59" s="6"/>
      <c r="P59" s="23"/>
      <c r="Q59" s="23"/>
      <c r="R59" s="23"/>
    </row>
    <row r="60" spans="2:18" ht="14.25" customHeight="1" x14ac:dyDescent="0.25">
      <c r="B60" s="18" t="s">
        <v>117</v>
      </c>
      <c r="C60" s="23">
        <v>6</v>
      </c>
      <c r="D60" s="99">
        <v>7</v>
      </c>
      <c r="E60" s="254">
        <v>14.2</v>
      </c>
      <c r="F60" s="23">
        <v>6</v>
      </c>
      <c r="G60" s="254">
        <v>-4.5</v>
      </c>
      <c r="H60" s="254">
        <v>83.6</v>
      </c>
      <c r="I60" s="19"/>
      <c r="J60" s="3"/>
      <c r="K60" s="3"/>
      <c r="L60" s="6"/>
      <c r="M60" s="3"/>
      <c r="N60" s="6"/>
      <c r="O60" s="6"/>
      <c r="P60" s="23"/>
      <c r="Q60" s="23"/>
      <c r="R60" s="23"/>
    </row>
    <row r="61" spans="2:18" ht="14.25" customHeight="1" x14ac:dyDescent="0.25">
      <c r="B61" s="18" t="s">
        <v>173</v>
      </c>
      <c r="C61" s="23">
        <v>0</v>
      </c>
      <c r="D61" s="99">
        <v>0</v>
      </c>
      <c r="E61" s="254">
        <v>-3.8</v>
      </c>
      <c r="F61" s="23">
        <v>0</v>
      </c>
      <c r="G61" s="254">
        <v>-22.4</v>
      </c>
      <c r="H61" s="254">
        <v>80.599999999999994</v>
      </c>
      <c r="I61" s="19"/>
      <c r="J61" s="3"/>
      <c r="K61" s="3"/>
      <c r="L61" s="6"/>
      <c r="M61" s="3"/>
      <c r="N61" s="6"/>
      <c r="O61" s="6"/>
      <c r="P61" s="23"/>
      <c r="Q61" s="23"/>
      <c r="R61" s="23"/>
    </row>
    <row r="62" spans="2:18" ht="14.25" customHeight="1" x14ac:dyDescent="0.25">
      <c r="B62" s="18" t="s">
        <v>404</v>
      </c>
      <c r="C62" s="23">
        <v>0</v>
      </c>
      <c r="D62" s="23">
        <v>0</v>
      </c>
      <c r="E62" s="254">
        <v>19</v>
      </c>
      <c r="F62" s="23">
        <v>0</v>
      </c>
      <c r="G62" s="254">
        <v>77.8</v>
      </c>
      <c r="H62" s="254">
        <v>149.4</v>
      </c>
      <c r="I62" s="19"/>
      <c r="J62" s="3"/>
      <c r="K62" s="3"/>
      <c r="L62" s="6"/>
      <c r="M62" s="3"/>
      <c r="N62" s="6"/>
      <c r="O62" s="6"/>
      <c r="P62" s="23"/>
      <c r="Q62" s="23"/>
      <c r="R62" s="23"/>
    </row>
    <row r="63" spans="2:18" x14ac:dyDescent="0.25">
      <c r="B63" s="4" t="s">
        <v>176</v>
      </c>
      <c r="C63" s="20">
        <v>391</v>
      </c>
      <c r="D63" s="20">
        <v>383</v>
      </c>
      <c r="E63" s="155">
        <v>-2.1</v>
      </c>
      <c r="F63" s="20">
        <v>378</v>
      </c>
      <c r="G63" s="155">
        <v>-3.2</v>
      </c>
      <c r="H63" s="155">
        <v>98.9</v>
      </c>
      <c r="I63" s="19"/>
      <c r="J63" s="3"/>
      <c r="K63" s="3"/>
      <c r="L63" s="6"/>
      <c r="M63" s="3"/>
      <c r="N63" s="6"/>
      <c r="O63" s="6"/>
      <c r="P63" s="23"/>
      <c r="Q63" s="23"/>
      <c r="R63" s="23"/>
    </row>
    <row r="64" spans="2:18" x14ac:dyDescent="0.25">
      <c r="B64" s="1" t="s">
        <v>99</v>
      </c>
      <c r="C64" s="3">
        <v>382</v>
      </c>
      <c r="D64" s="3">
        <v>371</v>
      </c>
      <c r="E64" s="15">
        <v>-2.9</v>
      </c>
      <c r="F64" s="3">
        <v>368</v>
      </c>
      <c r="G64" s="15">
        <v>-3.5</v>
      </c>
      <c r="H64" s="15">
        <v>99.4</v>
      </c>
      <c r="I64" s="19"/>
      <c r="J64" s="3"/>
      <c r="K64" s="3"/>
      <c r="L64" s="6"/>
      <c r="M64" s="3"/>
      <c r="N64" s="6"/>
      <c r="O64" s="6"/>
      <c r="P64" s="23"/>
      <c r="Q64" s="23"/>
      <c r="R64" s="23"/>
    </row>
    <row r="65" spans="2:18" x14ac:dyDescent="0.25">
      <c r="B65" s="1" t="s">
        <v>247</v>
      </c>
      <c r="C65" s="3">
        <v>3</v>
      </c>
      <c r="D65" s="3">
        <v>4</v>
      </c>
      <c r="E65" s="15">
        <v>61.7</v>
      </c>
      <c r="F65" s="3">
        <v>3</v>
      </c>
      <c r="G65" s="15">
        <v>28.4</v>
      </c>
      <c r="H65" s="15">
        <v>79.400000000000006</v>
      </c>
      <c r="I65" s="19"/>
      <c r="J65" s="3"/>
      <c r="K65" s="3"/>
      <c r="L65" s="6"/>
      <c r="M65" s="3"/>
      <c r="N65" s="6"/>
      <c r="O65" s="6"/>
      <c r="P65" s="23"/>
      <c r="Q65" s="23"/>
      <c r="R65" s="23"/>
    </row>
    <row r="66" spans="2:18" x14ac:dyDescent="0.25">
      <c r="B66" s="1" t="s">
        <v>174</v>
      </c>
      <c r="C66" s="3">
        <v>6</v>
      </c>
      <c r="D66" s="3">
        <v>7</v>
      </c>
      <c r="E66" s="15">
        <v>15.4</v>
      </c>
      <c r="F66" s="3">
        <v>6</v>
      </c>
      <c r="G66" s="15">
        <v>-2.6</v>
      </c>
      <c r="H66" s="15">
        <v>84.4</v>
      </c>
      <c r="I66" s="19"/>
      <c r="J66" s="3"/>
      <c r="K66" s="3"/>
      <c r="L66" s="6"/>
      <c r="M66" s="3"/>
      <c r="N66" s="6"/>
      <c r="O66" s="6"/>
      <c r="P66" s="23"/>
      <c r="Q66" s="23"/>
      <c r="R66" s="23"/>
    </row>
    <row r="67" spans="2:18" x14ac:dyDescent="0.25">
      <c r="B67" s="1" t="s">
        <v>189</v>
      </c>
      <c r="C67" s="3">
        <v>0</v>
      </c>
      <c r="D67" s="3">
        <v>0</v>
      </c>
      <c r="E67" s="15">
        <v>-3.6</v>
      </c>
      <c r="F67" s="3">
        <v>0</v>
      </c>
      <c r="G67" s="15">
        <v>-22.3</v>
      </c>
      <c r="H67" s="15">
        <v>80.599999999999994</v>
      </c>
      <c r="I67" s="19"/>
      <c r="J67" s="3"/>
      <c r="K67" s="3"/>
      <c r="L67" s="6"/>
      <c r="M67" s="3"/>
      <c r="N67" s="6"/>
      <c r="O67" s="6"/>
      <c r="P67" s="23"/>
      <c r="Q67" s="23"/>
      <c r="R67" s="23"/>
    </row>
    <row r="68" spans="2:18" x14ac:dyDescent="0.25">
      <c r="B68" s="1" t="s">
        <v>405</v>
      </c>
      <c r="C68" s="3">
        <v>0</v>
      </c>
      <c r="D68" s="3">
        <v>0</v>
      </c>
      <c r="E68" s="15">
        <v>21</v>
      </c>
      <c r="F68" s="3">
        <v>0</v>
      </c>
      <c r="G68" s="15">
        <v>80.8</v>
      </c>
      <c r="H68" s="15">
        <v>149.4</v>
      </c>
      <c r="I68" s="19"/>
      <c r="J68" s="3"/>
      <c r="K68" s="3"/>
      <c r="L68" s="6"/>
      <c r="M68" s="3"/>
      <c r="N68" s="6"/>
      <c r="O68" s="6"/>
      <c r="P68" s="23"/>
      <c r="Q68" s="23"/>
      <c r="R68" s="23"/>
    </row>
    <row r="69" spans="2:18" x14ac:dyDescent="0.25">
      <c r="B69" s="4" t="s">
        <v>88</v>
      </c>
      <c r="C69" s="20">
        <v>0</v>
      </c>
      <c r="D69" s="20">
        <v>0</v>
      </c>
      <c r="E69" s="155"/>
      <c r="F69" s="20">
        <v>0</v>
      </c>
      <c r="G69" s="155"/>
      <c r="H69" s="155"/>
      <c r="I69" s="19"/>
      <c r="J69" s="3"/>
      <c r="K69" s="3"/>
      <c r="L69" s="6"/>
      <c r="M69" s="3"/>
      <c r="N69" s="6"/>
      <c r="O69" s="6"/>
      <c r="P69" s="23"/>
      <c r="Q69" s="23"/>
      <c r="R69" s="23"/>
    </row>
    <row r="70" spans="2:18" ht="3.75" customHeight="1" x14ac:dyDescent="0.25">
      <c r="B70" s="53"/>
      <c r="C70" s="56"/>
      <c r="D70" s="56"/>
      <c r="E70" s="56"/>
      <c r="F70" s="56"/>
      <c r="G70" s="57"/>
      <c r="H70" s="58"/>
      <c r="I70" s="19"/>
    </row>
    <row r="71" spans="2:18" ht="13.7" customHeight="1" x14ac:dyDescent="0.25">
      <c r="B71" s="342" t="s">
        <v>182</v>
      </c>
      <c r="C71" s="342"/>
      <c r="D71" s="342"/>
      <c r="E71" s="342"/>
      <c r="F71" s="342"/>
      <c r="G71" s="342"/>
      <c r="H71" s="342"/>
      <c r="I71" s="19"/>
    </row>
    <row r="72" spans="2:18" x14ac:dyDescent="0.25">
      <c r="B72" s="343"/>
      <c r="C72" s="343"/>
      <c r="D72" s="343"/>
      <c r="E72" s="343"/>
      <c r="F72" s="343"/>
      <c r="G72" s="343"/>
      <c r="H72" s="343"/>
      <c r="I72" s="19"/>
    </row>
    <row r="73" spans="2:18" x14ac:dyDescent="0.25">
      <c r="B73" s="70"/>
      <c r="C73" s="70"/>
      <c r="D73" s="70"/>
      <c r="E73" s="70"/>
      <c r="F73" s="70"/>
      <c r="G73" s="70"/>
      <c r="H73" s="70"/>
      <c r="I73" s="19"/>
    </row>
    <row r="74" spans="2:18" x14ac:dyDescent="0.25">
      <c r="I74" s="19"/>
    </row>
    <row r="75" spans="2:18" x14ac:dyDescent="0.25">
      <c r="I75" s="19"/>
    </row>
    <row r="76" spans="2:18" x14ac:dyDescent="0.25">
      <c r="I76" s="19"/>
    </row>
    <row r="77" spans="2:18" x14ac:dyDescent="0.25">
      <c r="I77" s="19"/>
    </row>
  </sheetData>
  <mergeCells count="4">
    <mergeCell ref="D5:E5"/>
    <mergeCell ref="F5:H5"/>
    <mergeCell ref="B3:H3"/>
    <mergeCell ref="B71:H72"/>
  </mergeCells>
  <hyperlinks>
    <hyperlink ref="A1" location="Índice!A1" display="Índice" xr:uid="{00000000-0004-0000-15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16AA5-3782-4BD8-AD3B-6EB8BE0B73D6}">
  <dimension ref="A1:K17"/>
  <sheetViews>
    <sheetView showGridLines="0" workbookViewId="0"/>
  </sheetViews>
  <sheetFormatPr defaultRowHeight="15" x14ac:dyDescent="0.25"/>
  <cols>
    <col min="2" max="2" width="68.140625" customWidth="1"/>
  </cols>
  <sheetData>
    <row r="1" spans="1:11" x14ac:dyDescent="0.25">
      <c r="A1" s="12" t="s">
        <v>1</v>
      </c>
    </row>
    <row r="2" spans="1:11" ht="13.5" customHeight="1" x14ac:dyDescent="0.25"/>
    <row r="3" spans="1:11" x14ac:dyDescent="0.25">
      <c r="B3" s="2" t="str">
        <f>+Índice!B11</f>
        <v>Gráfico 2 – Variação anual da população empregada e pessoas singulares com remunerações declaradas (%)</v>
      </c>
    </row>
    <row r="6" spans="1:11" x14ac:dyDescent="0.25">
      <c r="B6" s="31"/>
      <c r="C6" s="31">
        <v>2017</v>
      </c>
      <c r="D6" s="31">
        <v>2018</v>
      </c>
      <c r="E6" s="31">
        <v>2019</v>
      </c>
      <c r="F6" s="31">
        <v>2020</v>
      </c>
      <c r="G6" s="31">
        <v>2021</v>
      </c>
      <c r="H6" s="31">
        <v>2022</v>
      </c>
      <c r="I6" s="31">
        <v>2023</v>
      </c>
      <c r="J6" s="31">
        <v>2024</v>
      </c>
      <c r="K6" s="31">
        <v>2025</v>
      </c>
    </row>
    <row r="7" spans="1:11" x14ac:dyDescent="0.25">
      <c r="B7" s="10" t="s">
        <v>315</v>
      </c>
      <c r="C7" s="276">
        <v>3.3000000000000002E-2</v>
      </c>
      <c r="D7" s="276">
        <v>2.4E-2</v>
      </c>
      <c r="E7" s="276">
        <v>8.0000000000000002E-3</v>
      </c>
      <c r="F7" s="276">
        <v>-0.02</v>
      </c>
      <c r="G7" s="276">
        <v>1.4E-2</v>
      </c>
      <c r="H7" s="276">
        <v>3.6999999999999998E-2</v>
      </c>
      <c r="I7" s="276">
        <v>0.02</v>
      </c>
      <c r="J7" s="276">
        <v>7.0000000000000001E-3</v>
      </c>
      <c r="K7" s="276">
        <v>2.3E-2</v>
      </c>
    </row>
    <row r="8" spans="1:11" x14ac:dyDescent="0.25">
      <c r="B8" s="10" t="s">
        <v>316</v>
      </c>
      <c r="C8" s="276">
        <v>4.4999999999999998E-2</v>
      </c>
      <c r="D8" s="276">
        <v>4.2999999999999997E-2</v>
      </c>
      <c r="E8" s="276">
        <v>4.2000000000000003E-2</v>
      </c>
      <c r="F8" s="276">
        <v>-4.0000000000000001E-3</v>
      </c>
      <c r="G8" s="276">
        <v>2.5000000000000001E-2</v>
      </c>
      <c r="H8" s="276">
        <v>6.3E-2</v>
      </c>
      <c r="I8" s="276">
        <v>4.9000000000000002E-2</v>
      </c>
      <c r="J8" s="276">
        <v>3.4000000000000002E-2</v>
      </c>
      <c r="K8" s="276">
        <v>2.8000000000000001E-2</v>
      </c>
    </row>
    <row r="9" spans="1:11" x14ac:dyDescent="0.25">
      <c r="B9" s="275" t="s">
        <v>317</v>
      </c>
      <c r="C9" s="277">
        <v>4.7E-2</v>
      </c>
      <c r="D9" s="277">
        <v>3.7999999999999999E-2</v>
      </c>
      <c r="E9" s="277">
        <v>2.8000000000000001E-2</v>
      </c>
      <c r="F9" s="277">
        <v>-1.2999999999999999E-2</v>
      </c>
      <c r="G9" s="277">
        <v>0.02</v>
      </c>
      <c r="H9" s="277">
        <v>3.5999999999999997E-2</v>
      </c>
      <c r="I9" s="277">
        <v>1.2E-2</v>
      </c>
      <c r="J9" s="277">
        <v>3.0000000000000001E-3</v>
      </c>
      <c r="K9" s="277">
        <v>7.0000000000000001E-3</v>
      </c>
    </row>
    <row r="10" spans="1:11" x14ac:dyDescent="0.25">
      <c r="B10" s="5" t="s">
        <v>314</v>
      </c>
      <c r="C10" s="28"/>
      <c r="D10" s="28"/>
      <c r="E10" s="28"/>
      <c r="F10" s="28"/>
      <c r="G10" s="28"/>
      <c r="H10" s="28"/>
      <c r="I10" s="28"/>
      <c r="J10" s="28"/>
    </row>
    <row r="12" spans="1:11" x14ac:dyDescent="0.25">
      <c r="C12" s="278"/>
      <c r="D12" s="278"/>
      <c r="E12" s="278"/>
      <c r="F12" s="278"/>
      <c r="G12" s="278"/>
      <c r="H12" s="278"/>
      <c r="I12" s="278"/>
      <c r="J12" s="278"/>
      <c r="K12" s="278"/>
    </row>
    <row r="15" spans="1:11" x14ac:dyDescent="0.25">
      <c r="C15" s="282"/>
      <c r="D15" s="282"/>
      <c r="E15" s="282"/>
      <c r="F15" s="282"/>
      <c r="G15" s="282"/>
      <c r="H15" s="282"/>
      <c r="I15" s="282"/>
      <c r="J15" s="282"/>
      <c r="K15" s="282"/>
    </row>
    <row r="16" spans="1:11" x14ac:dyDescent="0.25">
      <c r="C16" s="282"/>
      <c r="D16" s="282"/>
      <c r="E16" s="282"/>
      <c r="F16" s="282"/>
      <c r="G16" s="282"/>
      <c r="H16" s="282"/>
      <c r="I16" s="282"/>
      <c r="J16" s="282"/>
      <c r="K16" s="282"/>
    </row>
    <row r="17" spans="3:11" x14ac:dyDescent="0.25">
      <c r="C17" s="282"/>
      <c r="D17" s="282"/>
      <c r="E17" s="282"/>
      <c r="F17" s="282"/>
      <c r="G17" s="282"/>
      <c r="H17" s="282"/>
      <c r="I17" s="282"/>
      <c r="J17" s="282"/>
      <c r="K17" s="282"/>
    </row>
  </sheetData>
  <hyperlinks>
    <hyperlink ref="A1" location="Índice!A1" display="Índice" xr:uid="{5236F7C1-F35D-47A2-976D-D5EB9EB4FB23}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425F8-6957-46C7-A565-FD401671A38E}">
  <dimension ref="A1:R67"/>
  <sheetViews>
    <sheetView showGridLines="0" workbookViewId="0"/>
  </sheetViews>
  <sheetFormatPr defaultColWidth="9.140625" defaultRowHeight="13.5" x14ac:dyDescent="0.25"/>
  <cols>
    <col min="1" max="1" width="9.85546875" style="1" customWidth="1"/>
    <col min="2" max="2" width="41" style="1" customWidth="1"/>
    <col min="3" max="3" width="10.85546875" style="1" customWidth="1"/>
    <col min="4" max="4" width="2" style="1" customWidth="1"/>
    <col min="5" max="5" width="10.85546875" style="1" customWidth="1"/>
    <col min="6" max="6" width="2.140625" style="1" bestFit="1" customWidth="1"/>
    <col min="7" max="7" width="12.28515625" style="1" customWidth="1"/>
    <col min="8" max="8" width="2.140625" style="1" customWidth="1"/>
    <col min="9" max="9" width="10.5703125" style="1" customWidth="1"/>
    <col min="10" max="10" width="1.5703125" style="1" customWidth="1"/>
    <col min="11" max="11" width="9.5703125" style="1" customWidth="1"/>
    <col min="12" max="12" width="10.85546875" style="1" customWidth="1"/>
    <col min="13" max="13" width="11.28515625" style="1" customWidth="1"/>
    <col min="14" max="14" width="11.140625" style="1" customWidth="1"/>
    <col min="15" max="16" width="9.140625" style="1"/>
    <col min="17" max="17" width="2.5703125" style="1" customWidth="1"/>
    <col min="18" max="18" width="9.140625" style="1"/>
    <col min="19" max="19" width="2.5703125" style="1" customWidth="1"/>
    <col min="20" max="20" width="9.140625" style="1"/>
    <col min="21" max="21" width="2.7109375" style="1" customWidth="1"/>
    <col min="22" max="22" width="9.140625" style="1"/>
    <col min="23" max="23" width="2.7109375" style="1" customWidth="1"/>
    <col min="24" max="16384" width="9.140625" style="1"/>
  </cols>
  <sheetData>
    <row r="1" spans="1:18" x14ac:dyDescent="0.25">
      <c r="A1" s="12" t="s">
        <v>1</v>
      </c>
    </row>
    <row r="3" spans="1:18" x14ac:dyDescent="0.25">
      <c r="B3" s="372" t="str">
        <f>+Índice!B40</f>
        <v>Quadro 3 – Execução orçamental da Caixa Geral de Aposentações (ótica da contabilidade orçamental pública, em M€)</v>
      </c>
      <c r="C3" s="372"/>
      <c r="D3" s="372"/>
      <c r="E3" s="372"/>
      <c r="F3" s="372"/>
      <c r="G3" s="372"/>
      <c r="H3" s="372"/>
      <c r="I3" s="372"/>
      <c r="J3" s="372"/>
      <c r="K3" s="372"/>
      <c r="L3" s="372"/>
      <c r="M3" s="372"/>
      <c r="N3" s="372"/>
    </row>
    <row r="4" spans="1:18" ht="26.45" customHeight="1" x14ac:dyDescent="0.25">
      <c r="B4" s="367" t="s">
        <v>101</v>
      </c>
      <c r="C4" s="164">
        <v>2024</v>
      </c>
      <c r="D4" s="165"/>
      <c r="E4" s="164" t="s">
        <v>256</v>
      </c>
      <c r="F4" s="165"/>
      <c r="G4" s="164">
        <v>2025</v>
      </c>
      <c r="H4" s="166"/>
      <c r="I4" s="369" t="s">
        <v>163</v>
      </c>
      <c r="J4" s="167"/>
      <c r="K4" s="373" t="s">
        <v>259</v>
      </c>
      <c r="L4" s="374"/>
      <c r="M4" s="374"/>
      <c r="N4" s="375"/>
    </row>
    <row r="5" spans="1:18" ht="42" customHeight="1" x14ac:dyDescent="0.25">
      <c r="B5" s="368"/>
      <c r="C5" s="164" t="s">
        <v>139</v>
      </c>
      <c r="D5" s="164"/>
      <c r="E5" s="168" t="s">
        <v>89</v>
      </c>
      <c r="F5" s="168"/>
      <c r="G5" s="169" t="s">
        <v>139</v>
      </c>
      <c r="H5" s="170"/>
      <c r="I5" s="370"/>
      <c r="J5" s="171"/>
      <c r="K5" s="171" t="s">
        <v>70</v>
      </c>
      <c r="L5" s="171" t="s">
        <v>178</v>
      </c>
      <c r="M5" s="164" t="s">
        <v>179</v>
      </c>
      <c r="N5" s="164" t="s">
        <v>183</v>
      </c>
    </row>
    <row r="6" spans="1:18" x14ac:dyDescent="0.25">
      <c r="B6" s="172" t="s">
        <v>97</v>
      </c>
      <c r="C6" s="173">
        <v>12195</v>
      </c>
      <c r="D6" s="173"/>
      <c r="E6" s="173">
        <v>12869</v>
      </c>
      <c r="F6" s="173"/>
      <c r="G6" s="173">
        <v>12910</v>
      </c>
      <c r="H6" s="173"/>
      <c r="I6" s="173">
        <v>41</v>
      </c>
      <c r="J6" s="173">
        <v>0</v>
      </c>
      <c r="K6" s="173">
        <v>715</v>
      </c>
      <c r="L6" s="174">
        <v>5.87</v>
      </c>
      <c r="M6" s="174">
        <v>5.87</v>
      </c>
      <c r="N6" s="174">
        <v>5.53</v>
      </c>
      <c r="O6" s="6"/>
      <c r="P6" s="3"/>
      <c r="Q6" s="6"/>
      <c r="R6" s="6"/>
    </row>
    <row r="7" spans="1:18" x14ac:dyDescent="0.25">
      <c r="B7" s="175" t="s">
        <v>18</v>
      </c>
      <c r="C7" s="176">
        <v>4329</v>
      </c>
      <c r="D7" s="176"/>
      <c r="E7" s="176">
        <v>4295</v>
      </c>
      <c r="F7" s="176"/>
      <c r="G7" s="176">
        <v>4526</v>
      </c>
      <c r="H7" s="176"/>
      <c r="I7" s="176">
        <v>231</v>
      </c>
      <c r="J7" s="176">
        <v>0</v>
      </c>
      <c r="K7" s="176">
        <v>197</v>
      </c>
      <c r="L7" s="177">
        <v>4.55</v>
      </c>
      <c r="M7" s="177">
        <v>1.62</v>
      </c>
      <c r="N7" s="177">
        <v>-0.79</v>
      </c>
      <c r="O7" s="6"/>
      <c r="P7" s="3"/>
      <c r="Q7" s="6"/>
      <c r="R7" s="6"/>
    </row>
    <row r="8" spans="1:18" x14ac:dyDescent="0.25">
      <c r="B8" s="178" t="s">
        <v>63</v>
      </c>
      <c r="C8" s="176">
        <v>4269</v>
      </c>
      <c r="D8" s="176"/>
      <c r="E8" s="176">
        <v>4221</v>
      </c>
      <c r="F8" s="176"/>
      <c r="G8" s="176">
        <v>4417</v>
      </c>
      <c r="H8" s="176"/>
      <c r="I8" s="176">
        <v>196</v>
      </c>
      <c r="J8" s="176">
        <v>0</v>
      </c>
      <c r="K8" s="176">
        <v>148</v>
      </c>
      <c r="L8" s="177">
        <v>3.46</v>
      </c>
      <c r="M8" s="177">
        <v>1.21</v>
      </c>
      <c r="N8" s="177">
        <v>-1.1299999999999999</v>
      </c>
      <c r="O8" s="6"/>
      <c r="P8" s="3"/>
      <c r="Q8" s="6"/>
      <c r="R8" s="6"/>
    </row>
    <row r="9" spans="1:18" x14ac:dyDescent="0.25">
      <c r="B9" s="178" t="s">
        <v>64</v>
      </c>
      <c r="C9" s="176">
        <v>60</v>
      </c>
      <c r="D9" s="176"/>
      <c r="E9" s="176">
        <v>74</v>
      </c>
      <c r="F9" s="176"/>
      <c r="G9" s="176">
        <v>110</v>
      </c>
      <c r="H9" s="176"/>
      <c r="I9" s="176">
        <v>35</v>
      </c>
      <c r="J9" s="176">
        <v>0</v>
      </c>
      <c r="K9" s="176">
        <v>49</v>
      </c>
      <c r="L9" s="177">
        <v>82.12</v>
      </c>
      <c r="M9" s="177">
        <v>0.41</v>
      </c>
      <c r="N9" s="177">
        <v>23.3</v>
      </c>
      <c r="O9" s="6"/>
      <c r="P9" s="3"/>
      <c r="Q9" s="6"/>
      <c r="R9" s="6"/>
    </row>
    <row r="10" spans="1:18" x14ac:dyDescent="0.25">
      <c r="B10" s="175" t="s">
        <v>19</v>
      </c>
      <c r="C10" s="176">
        <v>7764</v>
      </c>
      <c r="D10" s="176"/>
      <c r="E10" s="176">
        <v>8232</v>
      </c>
      <c r="F10" s="176"/>
      <c r="G10" s="176">
        <v>8262</v>
      </c>
      <c r="H10" s="176"/>
      <c r="I10" s="176">
        <v>30</v>
      </c>
      <c r="J10" s="176">
        <v>0</v>
      </c>
      <c r="K10" s="176">
        <v>498</v>
      </c>
      <c r="L10" s="177">
        <v>6.42</v>
      </c>
      <c r="M10" s="177">
        <v>4.09</v>
      </c>
      <c r="N10" s="177">
        <v>6.03</v>
      </c>
      <c r="O10" s="6"/>
      <c r="P10" s="3"/>
      <c r="Q10" s="6"/>
      <c r="R10" s="6"/>
    </row>
    <row r="11" spans="1:18" x14ac:dyDescent="0.25">
      <c r="B11" s="178" t="s">
        <v>56</v>
      </c>
      <c r="C11" s="176">
        <v>7126</v>
      </c>
      <c r="D11" s="176"/>
      <c r="E11" s="176">
        <v>7568</v>
      </c>
      <c r="F11" s="176"/>
      <c r="G11" s="176">
        <v>7598</v>
      </c>
      <c r="H11" s="176"/>
      <c r="I11" s="176">
        <v>30</v>
      </c>
      <c r="J11" s="176">
        <v>0</v>
      </c>
      <c r="K11" s="176">
        <v>472</v>
      </c>
      <c r="L11" s="177">
        <v>6.62</v>
      </c>
      <c r="M11" s="177">
        <v>3.87</v>
      </c>
      <c r="N11" s="177">
        <v>6.2</v>
      </c>
      <c r="O11" s="6"/>
      <c r="P11" s="3"/>
      <c r="Q11" s="6"/>
      <c r="R11" s="6"/>
    </row>
    <row r="12" spans="1:18" x14ac:dyDescent="0.25">
      <c r="B12" s="179" t="s">
        <v>15</v>
      </c>
      <c r="C12" s="176">
        <v>6541</v>
      </c>
      <c r="D12" s="176"/>
      <c r="E12" s="176">
        <v>6962</v>
      </c>
      <c r="F12" s="176"/>
      <c r="G12" s="176">
        <v>6962</v>
      </c>
      <c r="H12" s="176"/>
      <c r="I12" s="176">
        <v>0</v>
      </c>
      <c r="J12" s="176">
        <v>0</v>
      </c>
      <c r="K12" s="176">
        <v>421</v>
      </c>
      <c r="L12" s="177">
        <v>6.44</v>
      </c>
      <c r="M12" s="177">
        <v>3.45</v>
      </c>
      <c r="N12" s="177">
        <v>6.44</v>
      </c>
      <c r="O12" s="6"/>
      <c r="P12" s="3"/>
      <c r="Q12" s="6"/>
      <c r="R12" s="6"/>
    </row>
    <row r="13" spans="1:18" x14ac:dyDescent="0.25">
      <c r="B13" s="179" t="s">
        <v>64</v>
      </c>
      <c r="C13" s="176">
        <v>585</v>
      </c>
      <c r="D13" s="176"/>
      <c r="E13" s="176">
        <v>605</v>
      </c>
      <c r="F13" s="176"/>
      <c r="G13" s="176">
        <v>635</v>
      </c>
      <c r="H13" s="176"/>
      <c r="I13" s="176">
        <v>30</v>
      </c>
      <c r="J13" s="176">
        <v>0</v>
      </c>
      <c r="K13" s="176">
        <v>50</v>
      </c>
      <c r="L13" s="177">
        <v>8.6</v>
      </c>
      <c r="M13" s="177">
        <v>0.41</v>
      </c>
      <c r="N13" s="177">
        <v>3.47</v>
      </c>
      <c r="O13" s="6"/>
      <c r="P13" s="3"/>
      <c r="Q13" s="6"/>
      <c r="R13" s="6"/>
    </row>
    <row r="14" spans="1:18" x14ac:dyDescent="0.25">
      <c r="B14" s="178" t="s">
        <v>65</v>
      </c>
      <c r="C14" s="176">
        <v>635</v>
      </c>
      <c r="D14" s="176"/>
      <c r="E14" s="176">
        <v>655</v>
      </c>
      <c r="F14" s="176"/>
      <c r="G14" s="176">
        <v>661</v>
      </c>
      <c r="H14" s="176"/>
      <c r="I14" s="176">
        <v>6</v>
      </c>
      <c r="J14" s="176">
        <v>0</v>
      </c>
      <c r="K14" s="176">
        <v>26</v>
      </c>
      <c r="L14" s="177">
        <v>4.1500000000000004</v>
      </c>
      <c r="M14" s="177">
        <v>0.22</v>
      </c>
      <c r="N14" s="177">
        <v>3.21</v>
      </c>
      <c r="O14" s="6"/>
      <c r="P14" s="3"/>
      <c r="Q14" s="6"/>
      <c r="R14" s="6"/>
    </row>
    <row r="15" spans="1:18" x14ac:dyDescent="0.25">
      <c r="B15" s="175" t="s">
        <v>66</v>
      </c>
      <c r="C15" s="176">
        <v>94</v>
      </c>
      <c r="D15" s="176"/>
      <c r="E15" s="176">
        <v>342</v>
      </c>
      <c r="F15" s="176"/>
      <c r="G15" s="176">
        <v>97</v>
      </c>
      <c r="H15" s="176"/>
      <c r="I15" s="176">
        <v>-245</v>
      </c>
      <c r="J15" s="176">
        <v>0</v>
      </c>
      <c r="K15" s="176">
        <v>3</v>
      </c>
      <c r="L15" s="177">
        <v>3.18</v>
      </c>
      <c r="M15" s="177">
        <v>0.02</v>
      </c>
      <c r="N15" s="177">
        <v>264.57</v>
      </c>
      <c r="O15" s="6"/>
      <c r="P15" s="3"/>
      <c r="Q15" s="6"/>
      <c r="R15" s="6"/>
    </row>
    <row r="16" spans="1:18" x14ac:dyDescent="0.25">
      <c r="B16" s="175" t="s">
        <v>157</v>
      </c>
      <c r="C16" s="176">
        <v>8</v>
      </c>
      <c r="D16" s="176"/>
      <c r="E16" s="176">
        <v>0</v>
      </c>
      <c r="F16" s="176"/>
      <c r="G16" s="176">
        <v>25</v>
      </c>
      <c r="H16" s="176"/>
      <c r="I16" s="176">
        <v>25</v>
      </c>
      <c r="J16" s="176">
        <v>0</v>
      </c>
      <c r="K16" s="176">
        <v>17</v>
      </c>
      <c r="L16" s="177">
        <v>205.31</v>
      </c>
      <c r="M16" s="177">
        <v>0.14000000000000001</v>
      </c>
      <c r="N16" s="177">
        <v>-100</v>
      </c>
      <c r="O16" s="6"/>
      <c r="P16" s="3"/>
      <c r="Q16" s="6"/>
      <c r="R16" s="6"/>
    </row>
    <row r="17" spans="2:18" x14ac:dyDescent="0.25">
      <c r="B17" s="172" t="s">
        <v>164</v>
      </c>
      <c r="C17" s="173">
        <v>12397</v>
      </c>
      <c r="D17" s="173"/>
      <c r="E17" s="173">
        <v>12976</v>
      </c>
      <c r="F17" s="173"/>
      <c r="G17" s="173">
        <v>13030</v>
      </c>
      <c r="H17" s="173"/>
      <c r="I17" s="173">
        <v>54</v>
      </c>
      <c r="J17" s="173">
        <v>0</v>
      </c>
      <c r="K17" s="173">
        <v>633</v>
      </c>
      <c r="L17" s="174">
        <v>5.0999999999999996</v>
      </c>
      <c r="M17" s="174">
        <v>5.0999999999999996</v>
      </c>
      <c r="N17" s="174">
        <v>4.67</v>
      </c>
      <c r="O17" s="6"/>
      <c r="P17" s="3"/>
      <c r="Q17" s="6"/>
      <c r="R17" s="6"/>
    </row>
    <row r="18" spans="2:18" x14ac:dyDescent="0.25">
      <c r="B18" s="175" t="s">
        <v>67</v>
      </c>
      <c r="C18" s="176">
        <v>12357</v>
      </c>
      <c r="D18" s="176"/>
      <c r="E18" s="176">
        <v>12914</v>
      </c>
      <c r="F18" s="176"/>
      <c r="G18" s="176">
        <v>12985</v>
      </c>
      <c r="H18" s="176"/>
      <c r="I18" s="176">
        <v>71</v>
      </c>
      <c r="J18" s="176">
        <v>0</v>
      </c>
      <c r="K18" s="176">
        <v>628</v>
      </c>
      <c r="L18" s="177">
        <v>5.08</v>
      </c>
      <c r="M18" s="177">
        <v>5.07</v>
      </c>
      <c r="N18" s="177">
        <v>4.51</v>
      </c>
      <c r="O18" s="6"/>
      <c r="P18" s="3"/>
      <c r="Q18" s="6"/>
      <c r="R18" s="6"/>
    </row>
    <row r="19" spans="2:18" x14ac:dyDescent="0.25">
      <c r="B19" s="178" t="s">
        <v>20</v>
      </c>
      <c r="C19" s="176">
        <v>12114</v>
      </c>
      <c r="D19" s="176"/>
      <c r="E19" s="176">
        <v>12647</v>
      </c>
      <c r="F19" s="176"/>
      <c r="G19" s="176">
        <v>12726</v>
      </c>
      <c r="H19" s="176"/>
      <c r="I19" s="176">
        <v>78</v>
      </c>
      <c r="J19" s="176">
        <v>0</v>
      </c>
      <c r="K19" s="176">
        <v>612</v>
      </c>
      <c r="L19" s="177">
        <v>5.05</v>
      </c>
      <c r="M19" s="177">
        <v>4.93</v>
      </c>
      <c r="N19" s="177">
        <v>4.4000000000000004</v>
      </c>
      <c r="O19" s="6"/>
      <c r="P19" s="3"/>
      <c r="Q19" s="6"/>
      <c r="R19" s="6"/>
    </row>
    <row r="20" spans="2:18" x14ac:dyDescent="0.25">
      <c r="B20" s="179" t="s">
        <v>16</v>
      </c>
      <c r="C20" s="176">
        <v>10854</v>
      </c>
      <c r="D20" s="176"/>
      <c r="E20" s="176">
        <v>11331</v>
      </c>
      <c r="F20" s="176"/>
      <c r="G20" s="176">
        <v>11388</v>
      </c>
      <c r="H20" s="176"/>
      <c r="I20" s="176">
        <v>57</v>
      </c>
      <c r="J20" s="176">
        <v>0</v>
      </c>
      <c r="K20" s="176">
        <v>534</v>
      </c>
      <c r="L20" s="177">
        <v>4.92</v>
      </c>
      <c r="M20" s="177">
        <v>4.3099999999999996</v>
      </c>
      <c r="N20" s="177">
        <v>4.3899999999999997</v>
      </c>
      <c r="O20" s="6"/>
      <c r="P20" s="3"/>
      <c r="Q20" s="6"/>
      <c r="R20" s="6"/>
    </row>
    <row r="21" spans="2:18" x14ac:dyDescent="0.25">
      <c r="B21" s="179" t="s">
        <v>17</v>
      </c>
      <c r="C21" s="176">
        <v>570</v>
      </c>
      <c r="D21" s="176"/>
      <c r="E21" s="176">
        <v>587</v>
      </c>
      <c r="F21" s="176"/>
      <c r="G21" s="176">
        <v>621</v>
      </c>
      <c r="H21" s="176"/>
      <c r="I21" s="176">
        <v>33</v>
      </c>
      <c r="J21" s="176">
        <v>0</v>
      </c>
      <c r="K21" s="176">
        <v>51</v>
      </c>
      <c r="L21" s="177">
        <v>8.99</v>
      </c>
      <c r="M21" s="177">
        <v>0.41</v>
      </c>
      <c r="N21" s="177">
        <v>3.13</v>
      </c>
      <c r="O21" s="6"/>
      <c r="P21" s="3"/>
      <c r="Q21" s="6"/>
      <c r="R21" s="6"/>
    </row>
    <row r="22" spans="2:18" x14ac:dyDescent="0.25">
      <c r="B22" s="179" t="s">
        <v>68</v>
      </c>
      <c r="C22" s="176">
        <v>691</v>
      </c>
      <c r="D22" s="176"/>
      <c r="E22" s="176">
        <v>729</v>
      </c>
      <c r="F22" s="176"/>
      <c r="G22" s="176">
        <v>717</v>
      </c>
      <c r="H22" s="176"/>
      <c r="I22" s="176">
        <v>-12</v>
      </c>
      <c r="J22" s="176">
        <v>0</v>
      </c>
      <c r="K22" s="176">
        <v>27</v>
      </c>
      <c r="L22" s="177">
        <v>3.85</v>
      </c>
      <c r="M22" s="177">
        <v>0.21</v>
      </c>
      <c r="N22" s="177">
        <v>5.63</v>
      </c>
      <c r="O22" s="6"/>
      <c r="P22" s="3"/>
      <c r="Q22" s="6"/>
      <c r="R22" s="6"/>
    </row>
    <row r="23" spans="2:18" x14ac:dyDescent="0.25">
      <c r="B23" s="178" t="s">
        <v>100</v>
      </c>
      <c r="C23" s="176">
        <v>239</v>
      </c>
      <c r="D23" s="176"/>
      <c r="E23" s="176">
        <v>261</v>
      </c>
      <c r="F23" s="176"/>
      <c r="G23" s="176">
        <v>255</v>
      </c>
      <c r="H23" s="176"/>
      <c r="I23" s="176">
        <v>-7</v>
      </c>
      <c r="J23" s="176">
        <v>0</v>
      </c>
      <c r="K23" s="176">
        <v>16</v>
      </c>
      <c r="L23" s="177">
        <v>6.63</v>
      </c>
      <c r="M23" s="177">
        <v>0.13</v>
      </c>
      <c r="N23" s="177">
        <v>9.35</v>
      </c>
      <c r="O23" s="6"/>
      <c r="P23" s="3"/>
      <c r="Q23" s="6"/>
      <c r="R23" s="6"/>
    </row>
    <row r="24" spans="2:18" x14ac:dyDescent="0.25">
      <c r="B24" s="175" t="s">
        <v>69</v>
      </c>
      <c r="C24" s="176">
        <v>40</v>
      </c>
      <c r="D24" s="176"/>
      <c r="E24" s="176">
        <v>62</v>
      </c>
      <c r="F24" s="176"/>
      <c r="G24" s="176">
        <v>45</v>
      </c>
      <c r="H24" s="176"/>
      <c r="I24" s="176">
        <v>-18</v>
      </c>
      <c r="J24" s="176">
        <v>0</v>
      </c>
      <c r="K24" s="176">
        <v>5</v>
      </c>
      <c r="L24" s="177">
        <v>11.29</v>
      </c>
      <c r="M24" s="177">
        <v>0.04</v>
      </c>
      <c r="N24" s="177">
        <v>55.38</v>
      </c>
      <c r="O24" s="6"/>
      <c r="P24" s="3"/>
      <c r="Q24" s="6"/>
      <c r="R24" s="6"/>
    </row>
    <row r="25" spans="2:18" x14ac:dyDescent="0.25">
      <c r="B25" s="180" t="s">
        <v>140</v>
      </c>
      <c r="C25" s="181">
        <v>-202</v>
      </c>
      <c r="D25" s="181"/>
      <c r="E25" s="181">
        <v>-107</v>
      </c>
      <c r="F25" s="181"/>
      <c r="G25" s="181">
        <v>-120</v>
      </c>
      <c r="H25" s="181"/>
      <c r="I25" s="181">
        <v>-12</v>
      </c>
      <c r="J25" s="181">
        <v>0</v>
      </c>
      <c r="K25" s="181">
        <v>83</v>
      </c>
      <c r="L25" s="182"/>
      <c r="M25" s="182"/>
      <c r="N25" s="182"/>
      <c r="O25" s="6"/>
      <c r="P25" s="3"/>
      <c r="Q25" s="6"/>
      <c r="R25" s="6"/>
    </row>
    <row r="26" spans="2:18" ht="57.2" customHeight="1" x14ac:dyDescent="0.25">
      <c r="B26" s="371" t="s">
        <v>301</v>
      </c>
      <c r="C26" s="371"/>
      <c r="D26" s="371"/>
      <c r="E26" s="371"/>
      <c r="F26" s="371"/>
      <c r="G26" s="371"/>
      <c r="H26" s="371"/>
      <c r="I26" s="371"/>
      <c r="J26" s="371"/>
      <c r="K26" s="371"/>
      <c r="L26" s="371"/>
      <c r="M26" s="371"/>
      <c r="N26" s="371"/>
      <c r="O26" s="6"/>
    </row>
    <row r="27" spans="2:18" x14ac:dyDescent="0.25"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</row>
    <row r="28" spans="2:18" x14ac:dyDescent="0.25">
      <c r="C28" s="3"/>
      <c r="D28" s="3"/>
      <c r="E28" s="3"/>
      <c r="F28" s="3"/>
      <c r="G28" s="3"/>
      <c r="H28" s="3"/>
      <c r="I28" s="3"/>
      <c r="J28" s="3"/>
      <c r="K28" s="3"/>
      <c r="L28" s="6"/>
      <c r="M28" s="6"/>
      <c r="N28" s="6"/>
    </row>
    <row r="29" spans="2:18" x14ac:dyDescent="0.25"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</row>
    <row r="30" spans="2:18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6"/>
      <c r="M30" s="6"/>
      <c r="N30" s="6"/>
    </row>
    <row r="31" spans="2:18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6"/>
      <c r="M31" s="6"/>
      <c r="N31" s="6"/>
    </row>
    <row r="32" spans="2:18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6"/>
      <c r="M32" s="6"/>
      <c r="N32" s="6"/>
    </row>
    <row r="33" spans="2:14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  <c r="L33" s="6"/>
      <c r="M33" s="6"/>
      <c r="N33" s="6"/>
    </row>
    <row r="34" spans="2:14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  <c r="L34" s="6"/>
      <c r="M34" s="6"/>
      <c r="N34" s="6"/>
    </row>
    <row r="35" spans="2:14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  <c r="L35" s="6"/>
      <c r="M35" s="6"/>
      <c r="N35" s="6"/>
    </row>
    <row r="36" spans="2:14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  <c r="L36" s="6"/>
      <c r="M36" s="6"/>
      <c r="N36" s="6"/>
    </row>
    <row r="37" spans="2:14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  <c r="L37" s="6"/>
      <c r="M37" s="6"/>
      <c r="N37" s="6"/>
    </row>
    <row r="38" spans="2:14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  <c r="L38" s="177"/>
      <c r="M38" s="177"/>
      <c r="N38" s="177"/>
    </row>
    <row r="39" spans="2:14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  <c r="L39" s="6"/>
      <c r="M39" s="6"/>
      <c r="N39" s="6"/>
    </row>
    <row r="40" spans="2:14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  <c r="L40" s="6"/>
      <c r="M40" s="6"/>
      <c r="N40" s="6"/>
    </row>
    <row r="41" spans="2:14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6"/>
      <c r="M41" s="6"/>
      <c r="N41" s="6"/>
    </row>
    <row r="42" spans="2:14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  <c r="L42" s="6"/>
      <c r="M42" s="6"/>
      <c r="N42" s="6"/>
    </row>
    <row r="43" spans="2:14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6"/>
      <c r="M43" s="6"/>
      <c r="N43" s="6"/>
    </row>
    <row r="44" spans="2:14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  <c r="L44" s="6"/>
      <c r="M44" s="6"/>
      <c r="N44" s="6"/>
    </row>
    <row r="45" spans="2:14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  <c r="L45" s="6"/>
      <c r="M45" s="6"/>
      <c r="N45" s="6"/>
    </row>
    <row r="46" spans="2:14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6"/>
      <c r="M46" s="6"/>
      <c r="N46" s="6"/>
    </row>
    <row r="47" spans="2:14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6"/>
      <c r="M47" s="6"/>
      <c r="N47" s="6"/>
    </row>
    <row r="48" spans="2:14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6"/>
      <c r="M48" s="6"/>
      <c r="N48" s="6"/>
    </row>
    <row r="49" spans="2:14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6"/>
      <c r="M49" s="6"/>
      <c r="N49" s="6"/>
    </row>
    <row r="50" spans="2:14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6"/>
      <c r="M50" s="6"/>
      <c r="N50" s="6"/>
    </row>
    <row r="51" spans="2:14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6"/>
      <c r="M51" s="6"/>
      <c r="N51" s="6"/>
    </row>
    <row r="52" spans="2:14" x14ac:dyDescent="0.25">
      <c r="C52" s="3"/>
      <c r="D52" s="3"/>
      <c r="E52" s="3"/>
      <c r="F52" s="3"/>
      <c r="G52" s="3"/>
      <c r="H52" s="3"/>
      <c r="I52" s="3"/>
      <c r="J52" s="3"/>
      <c r="K52" s="3"/>
      <c r="L52" s="6"/>
      <c r="M52" s="6"/>
      <c r="N52" s="6"/>
    </row>
    <row r="53" spans="2:14" x14ac:dyDescent="0.25">
      <c r="C53" s="3"/>
      <c r="D53" s="3"/>
      <c r="E53" s="3"/>
      <c r="F53" s="3"/>
      <c r="G53" s="3"/>
      <c r="H53" s="3"/>
      <c r="I53" s="3"/>
      <c r="J53" s="3"/>
      <c r="K53" s="3"/>
      <c r="L53" s="6"/>
      <c r="M53" s="6"/>
      <c r="N53" s="6"/>
    </row>
    <row r="54" spans="2:14" x14ac:dyDescent="0.25">
      <c r="C54" s="3"/>
      <c r="D54" s="3"/>
      <c r="E54" s="3"/>
      <c r="F54" s="3"/>
      <c r="G54" s="3"/>
      <c r="H54" s="3"/>
      <c r="I54" s="3"/>
      <c r="J54" s="3"/>
      <c r="K54" s="3"/>
      <c r="L54" s="6"/>
      <c r="M54" s="6"/>
      <c r="N54" s="6"/>
    </row>
    <row r="55" spans="2:14" x14ac:dyDescent="0.25">
      <c r="C55" s="3"/>
      <c r="D55" s="3"/>
      <c r="E55" s="3"/>
      <c r="F55" s="3"/>
      <c r="G55" s="3"/>
      <c r="H55" s="3"/>
      <c r="I55" s="3"/>
      <c r="J55" s="3"/>
      <c r="K55" s="3"/>
      <c r="L55" s="6"/>
      <c r="M55" s="6"/>
      <c r="N55" s="6"/>
    </row>
    <row r="56" spans="2:14" x14ac:dyDescent="0.25">
      <c r="C56" s="3"/>
      <c r="D56" s="3"/>
      <c r="E56" s="3"/>
      <c r="F56" s="3"/>
      <c r="G56" s="3"/>
      <c r="H56" s="3"/>
      <c r="I56" s="3"/>
      <c r="J56" s="3"/>
      <c r="K56" s="3"/>
      <c r="L56" s="6"/>
      <c r="M56" s="6"/>
      <c r="N56" s="6"/>
    </row>
    <row r="57" spans="2:14" x14ac:dyDescent="0.25">
      <c r="C57" s="3"/>
      <c r="D57" s="3"/>
      <c r="E57" s="3"/>
      <c r="F57" s="3"/>
      <c r="G57" s="3"/>
      <c r="H57" s="3"/>
      <c r="I57" s="3"/>
      <c r="J57" s="3"/>
      <c r="K57" s="3"/>
      <c r="L57" s="6"/>
      <c r="M57" s="6"/>
      <c r="N57" s="6"/>
    </row>
    <row r="58" spans="2:14" x14ac:dyDescent="0.25">
      <c r="C58" s="3"/>
      <c r="D58" s="3"/>
      <c r="E58" s="3"/>
      <c r="F58" s="3"/>
      <c r="G58" s="3"/>
      <c r="H58" s="3"/>
      <c r="I58" s="3"/>
      <c r="J58" s="3"/>
      <c r="K58" s="3"/>
      <c r="L58" s="6"/>
      <c r="M58" s="6"/>
      <c r="N58" s="6"/>
    </row>
    <row r="59" spans="2:14" x14ac:dyDescent="0.25">
      <c r="C59" s="3"/>
      <c r="D59" s="3"/>
      <c r="E59" s="3"/>
      <c r="F59" s="3"/>
      <c r="G59" s="3"/>
      <c r="H59" s="3"/>
      <c r="I59" s="3"/>
      <c r="J59" s="3"/>
      <c r="K59" s="3"/>
      <c r="L59" s="6"/>
      <c r="M59" s="6"/>
      <c r="N59" s="6"/>
    </row>
    <row r="60" spans="2:14" x14ac:dyDescent="0.25">
      <c r="C60" s="3"/>
      <c r="D60" s="3"/>
      <c r="E60" s="3"/>
      <c r="F60" s="3"/>
      <c r="G60" s="3"/>
      <c r="H60" s="3"/>
      <c r="I60" s="3"/>
      <c r="J60" s="3"/>
      <c r="K60" s="3"/>
      <c r="L60" s="6"/>
      <c r="M60" s="6"/>
      <c r="N60" s="6"/>
    </row>
    <row r="61" spans="2:14" x14ac:dyDescent="0.25">
      <c r="C61" s="3"/>
      <c r="D61" s="3"/>
      <c r="E61" s="3"/>
      <c r="F61" s="3"/>
      <c r="G61" s="3"/>
      <c r="H61" s="3"/>
      <c r="I61" s="3"/>
      <c r="J61" s="3"/>
      <c r="K61" s="3"/>
      <c r="L61" s="6"/>
      <c r="M61" s="6"/>
      <c r="N61" s="6"/>
    </row>
    <row r="62" spans="2:14" x14ac:dyDescent="0.25">
      <c r="C62" s="3"/>
      <c r="D62" s="3"/>
      <c r="E62" s="3"/>
      <c r="F62" s="3"/>
      <c r="G62" s="3"/>
      <c r="H62" s="3"/>
      <c r="I62" s="3"/>
      <c r="J62" s="3"/>
      <c r="K62" s="3"/>
      <c r="L62" s="6"/>
      <c r="M62" s="6"/>
      <c r="N62" s="6"/>
    </row>
    <row r="63" spans="2:14" x14ac:dyDescent="0.25">
      <c r="C63" s="3"/>
      <c r="D63" s="3"/>
      <c r="E63" s="3"/>
      <c r="F63" s="3"/>
      <c r="G63" s="3"/>
      <c r="H63" s="3"/>
      <c r="I63" s="3"/>
      <c r="J63" s="3"/>
      <c r="K63" s="3"/>
      <c r="L63" s="6"/>
      <c r="M63" s="6"/>
      <c r="N63" s="6"/>
    </row>
    <row r="64" spans="2:14" x14ac:dyDescent="0.25">
      <c r="C64" s="3"/>
      <c r="D64" s="3"/>
      <c r="E64" s="3"/>
      <c r="F64" s="3"/>
      <c r="G64" s="3"/>
      <c r="H64" s="3"/>
      <c r="I64" s="3"/>
      <c r="J64" s="3"/>
      <c r="K64" s="3"/>
      <c r="L64" s="6"/>
      <c r="M64" s="6"/>
      <c r="N64" s="6"/>
    </row>
    <row r="65" spans="3:14" x14ac:dyDescent="0.25">
      <c r="C65" s="3"/>
      <c r="D65" s="3"/>
      <c r="E65" s="3"/>
      <c r="F65" s="3"/>
      <c r="G65" s="3"/>
      <c r="H65" s="3"/>
      <c r="I65" s="3"/>
      <c r="J65" s="3"/>
      <c r="K65" s="3"/>
      <c r="L65" s="6"/>
      <c r="M65" s="6"/>
      <c r="N65" s="6"/>
    </row>
    <row r="66" spans="3:14" x14ac:dyDescent="0.25">
      <c r="C66" s="3"/>
      <c r="D66" s="3"/>
      <c r="E66" s="3"/>
      <c r="F66" s="3"/>
      <c r="G66" s="3"/>
      <c r="H66" s="3"/>
      <c r="I66" s="3"/>
      <c r="J66" s="3"/>
      <c r="K66" s="3"/>
      <c r="L66" s="6"/>
      <c r="M66" s="6"/>
      <c r="N66" s="6"/>
    </row>
    <row r="67" spans="3:14" x14ac:dyDescent="0.25">
      <c r="C67" s="3"/>
      <c r="D67" s="3"/>
      <c r="E67" s="3"/>
      <c r="F67" s="3"/>
      <c r="G67" s="3"/>
      <c r="H67" s="3"/>
      <c r="I67" s="3"/>
      <c r="J67" s="3"/>
      <c r="K67" s="3"/>
      <c r="L67" s="6"/>
      <c r="M67" s="6"/>
      <c r="N67" s="6"/>
    </row>
  </sheetData>
  <mergeCells count="5">
    <mergeCell ref="B4:B5"/>
    <mergeCell ref="I4:I5"/>
    <mergeCell ref="B26:N26"/>
    <mergeCell ref="B3:N3"/>
    <mergeCell ref="K4:N4"/>
  </mergeCells>
  <hyperlinks>
    <hyperlink ref="A1" location="Índice!A1" display="Índice" xr:uid="{DBBB8467-7681-485E-A376-E95F0C5557BF}"/>
  </hyperlink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90075-51D5-436B-80C1-3F4DE8FCAA41}">
  <dimension ref="A1:M28"/>
  <sheetViews>
    <sheetView showGridLines="0" workbookViewId="0"/>
  </sheetViews>
  <sheetFormatPr defaultColWidth="9.140625" defaultRowHeight="13.5" x14ac:dyDescent="0.25"/>
  <cols>
    <col min="1" max="1" width="9.140625" style="1"/>
    <col min="2" max="2" width="43.28515625" style="1" customWidth="1"/>
    <col min="3" max="3" width="12.140625" style="1" customWidth="1"/>
    <col min="4" max="9" width="9.140625" style="1"/>
    <col min="10" max="10" width="10.28515625" style="1" customWidth="1"/>
    <col min="11" max="16384" width="9.140625" style="1"/>
  </cols>
  <sheetData>
    <row r="1" spans="1:13" x14ac:dyDescent="0.25">
      <c r="A1" s="12" t="s">
        <v>1</v>
      </c>
    </row>
    <row r="3" spans="1:13" x14ac:dyDescent="0.25">
      <c r="B3" s="2" t="str">
        <f>+Índice!B41</f>
        <v>Quadro 4 – Evolução da despesa pública total com pensões (M€)</v>
      </c>
    </row>
    <row r="4" spans="1:13" x14ac:dyDescent="0.25">
      <c r="B4" s="2"/>
    </row>
    <row r="5" spans="1:13" ht="27.2" customHeight="1" x14ac:dyDescent="0.25">
      <c r="B5" s="323"/>
      <c r="C5" s="323">
        <v>2015</v>
      </c>
      <c r="D5" s="323">
        <f t="shared" ref="D5:L5" si="0">+C5+1</f>
        <v>2016</v>
      </c>
      <c r="E5" s="323">
        <f t="shared" si="0"/>
        <v>2017</v>
      </c>
      <c r="F5" s="323">
        <f t="shared" si="0"/>
        <v>2018</v>
      </c>
      <c r="G5" s="323">
        <f t="shared" si="0"/>
        <v>2019</v>
      </c>
      <c r="H5" s="323">
        <f t="shared" si="0"/>
        <v>2020</v>
      </c>
      <c r="I5" s="323">
        <f t="shared" si="0"/>
        <v>2021</v>
      </c>
      <c r="J5" s="323">
        <f t="shared" si="0"/>
        <v>2022</v>
      </c>
      <c r="K5" s="323">
        <f t="shared" si="0"/>
        <v>2023</v>
      </c>
      <c r="L5" s="323">
        <f t="shared" si="0"/>
        <v>2024</v>
      </c>
      <c r="M5" s="323">
        <f>+L5+1</f>
        <v>2025</v>
      </c>
    </row>
    <row r="6" spans="1:13" ht="21.75" customHeight="1" x14ac:dyDescent="0.25">
      <c r="B6" s="324" t="s">
        <v>389</v>
      </c>
      <c r="C6" s="325"/>
      <c r="D6" s="325"/>
      <c r="E6" s="325"/>
      <c r="F6" s="325"/>
      <c r="G6" s="325"/>
      <c r="H6" s="325"/>
      <c r="I6" s="325"/>
      <c r="J6" s="325"/>
      <c r="K6" s="325"/>
      <c r="L6" s="325"/>
      <c r="M6" s="325"/>
    </row>
    <row r="7" spans="1:13" ht="15" customHeight="1" x14ac:dyDescent="0.25">
      <c r="B7" s="4" t="s">
        <v>390</v>
      </c>
      <c r="C7" s="20">
        <v>15944</v>
      </c>
      <c r="D7" s="20">
        <v>16327</v>
      </c>
      <c r="E7" s="20">
        <v>16694</v>
      </c>
      <c r="F7" s="20">
        <v>17179</v>
      </c>
      <c r="G7" s="20">
        <v>18071</v>
      </c>
      <c r="H7" s="20">
        <v>18627</v>
      </c>
      <c r="I7" s="20">
        <v>19093</v>
      </c>
      <c r="J7" s="20">
        <v>20336</v>
      </c>
      <c r="K7" s="20">
        <v>20973</v>
      </c>
      <c r="L7" s="20">
        <v>23573</v>
      </c>
      <c r="M7" s="20">
        <v>24864</v>
      </c>
    </row>
    <row r="8" spans="1:13" ht="15" customHeight="1" x14ac:dyDescent="0.25">
      <c r="B8" s="45" t="s">
        <v>391</v>
      </c>
      <c r="C8" s="3">
        <v>11924</v>
      </c>
      <c r="D8" s="3">
        <v>12315</v>
      </c>
      <c r="E8" s="3">
        <v>12730</v>
      </c>
      <c r="F8" s="3">
        <v>13392</v>
      </c>
      <c r="G8" s="3">
        <v>14228</v>
      </c>
      <c r="H8" s="3">
        <v>14854</v>
      </c>
      <c r="I8" s="3">
        <v>15359</v>
      </c>
      <c r="J8" s="3">
        <v>15956</v>
      </c>
      <c r="K8" s="3">
        <v>17301</v>
      </c>
      <c r="L8" s="3">
        <v>19307</v>
      </c>
      <c r="M8" s="3">
        <v>20500</v>
      </c>
    </row>
    <row r="9" spans="1:13" ht="15" customHeight="1" x14ac:dyDescent="0.25">
      <c r="B9" s="142" t="s">
        <v>392</v>
      </c>
      <c r="C9" s="3">
        <v>11437</v>
      </c>
      <c r="D9" s="3">
        <v>11836</v>
      </c>
      <c r="E9" s="3">
        <v>12256</v>
      </c>
      <c r="F9" s="3">
        <v>12925</v>
      </c>
      <c r="G9" s="3">
        <v>13773</v>
      </c>
      <c r="H9" s="3">
        <v>14410</v>
      </c>
      <c r="I9" s="3">
        <v>14929</v>
      </c>
      <c r="J9" s="3">
        <v>15539</v>
      </c>
      <c r="K9" s="3">
        <v>16897</v>
      </c>
      <c r="L9" s="3">
        <v>18916</v>
      </c>
      <c r="M9" s="3">
        <v>20122</v>
      </c>
    </row>
    <row r="10" spans="1:13" ht="15" customHeight="1" x14ac:dyDescent="0.25">
      <c r="B10" s="142" t="s">
        <v>393</v>
      </c>
      <c r="C10" s="3">
        <v>488</v>
      </c>
      <c r="D10" s="3">
        <v>479</v>
      </c>
      <c r="E10" s="3">
        <v>474</v>
      </c>
      <c r="F10" s="3">
        <v>466</v>
      </c>
      <c r="G10" s="3">
        <v>456</v>
      </c>
      <c r="H10" s="3">
        <v>444</v>
      </c>
      <c r="I10" s="3">
        <v>430</v>
      </c>
      <c r="J10" s="3">
        <v>417</v>
      </c>
      <c r="K10" s="3">
        <v>404</v>
      </c>
      <c r="L10" s="3">
        <v>391</v>
      </c>
      <c r="M10" s="3">
        <v>378</v>
      </c>
    </row>
    <row r="11" spans="1:13" ht="15" customHeight="1" x14ac:dyDescent="0.25">
      <c r="B11" s="45" t="s">
        <v>394</v>
      </c>
      <c r="C11" s="3">
        <v>4019</v>
      </c>
      <c r="D11" s="3">
        <v>4012</v>
      </c>
      <c r="E11" s="3">
        <v>3964</v>
      </c>
      <c r="F11" s="3">
        <v>3787</v>
      </c>
      <c r="G11" s="3">
        <v>3842</v>
      </c>
      <c r="H11" s="3">
        <v>3773</v>
      </c>
      <c r="I11" s="3">
        <v>3735</v>
      </c>
      <c r="J11" s="3">
        <v>4380</v>
      </c>
      <c r="K11" s="3">
        <v>3672</v>
      </c>
      <c r="L11" s="3">
        <v>4266</v>
      </c>
      <c r="M11" s="3">
        <v>4364</v>
      </c>
    </row>
    <row r="12" spans="1:13" ht="15" customHeight="1" x14ac:dyDescent="0.25">
      <c r="B12" s="324" t="s">
        <v>395</v>
      </c>
      <c r="C12" s="325"/>
      <c r="D12" s="325"/>
      <c r="E12" s="325"/>
      <c r="F12" s="325"/>
      <c r="G12" s="325"/>
      <c r="H12" s="325"/>
      <c r="I12" s="325"/>
      <c r="J12" s="325"/>
      <c r="K12" s="325"/>
      <c r="L12" s="325"/>
      <c r="M12" s="325"/>
    </row>
    <row r="13" spans="1:13" ht="15" customHeight="1" x14ac:dyDescent="0.25">
      <c r="B13" s="4" t="s">
        <v>396</v>
      </c>
      <c r="C13" s="20">
        <v>9522</v>
      </c>
      <c r="D13" s="20">
        <v>9524</v>
      </c>
      <c r="E13" s="20">
        <v>9532</v>
      </c>
      <c r="F13" s="20">
        <v>9694</v>
      </c>
      <c r="G13" s="20">
        <v>9720</v>
      </c>
      <c r="H13" s="20">
        <v>9969</v>
      </c>
      <c r="I13" s="20">
        <v>10061</v>
      </c>
      <c r="J13" s="20">
        <v>10577</v>
      </c>
      <c r="K13" s="20">
        <v>11052</v>
      </c>
      <c r="L13" s="20">
        <v>12114</v>
      </c>
      <c r="M13" s="20">
        <v>12726</v>
      </c>
    </row>
    <row r="14" spans="1:13" ht="15" customHeight="1" x14ac:dyDescent="0.25">
      <c r="B14" s="45" t="s">
        <v>391</v>
      </c>
      <c r="C14" s="3">
        <v>9253</v>
      </c>
      <c r="D14" s="3">
        <v>9247</v>
      </c>
      <c r="E14" s="3">
        <v>9260</v>
      </c>
      <c r="F14" s="3">
        <v>9384</v>
      </c>
      <c r="G14" s="3">
        <v>9354</v>
      </c>
      <c r="H14" s="3">
        <v>9572</v>
      </c>
      <c r="I14" s="3">
        <v>9645</v>
      </c>
      <c r="J14" s="3">
        <v>9802</v>
      </c>
      <c r="K14" s="3">
        <v>10557</v>
      </c>
      <c r="L14" s="3">
        <v>11525</v>
      </c>
      <c r="M14" s="3">
        <v>12085</v>
      </c>
    </row>
    <row r="15" spans="1:13" ht="15" customHeight="1" x14ac:dyDescent="0.25">
      <c r="B15" s="45" t="s">
        <v>394</v>
      </c>
      <c r="C15" s="3">
        <v>269</v>
      </c>
      <c r="D15" s="3">
        <v>278</v>
      </c>
      <c r="E15" s="3">
        <v>272</v>
      </c>
      <c r="F15" s="3">
        <v>310</v>
      </c>
      <c r="G15" s="3">
        <v>366</v>
      </c>
      <c r="H15" s="3">
        <v>397</v>
      </c>
      <c r="I15" s="3">
        <v>415</v>
      </c>
      <c r="J15" s="3">
        <v>775</v>
      </c>
      <c r="K15" s="3">
        <v>495</v>
      </c>
      <c r="L15" s="3">
        <v>588</v>
      </c>
      <c r="M15" s="3">
        <v>640</v>
      </c>
    </row>
    <row r="16" spans="1:13" ht="15" customHeight="1" x14ac:dyDescent="0.25">
      <c r="B16" s="326" t="s">
        <v>397</v>
      </c>
      <c r="C16" s="327">
        <v>25466</v>
      </c>
      <c r="D16" s="327">
        <v>25852</v>
      </c>
      <c r="E16" s="327">
        <v>26226</v>
      </c>
      <c r="F16" s="327">
        <v>26873</v>
      </c>
      <c r="G16" s="327">
        <v>27791</v>
      </c>
      <c r="H16" s="327">
        <v>28595</v>
      </c>
      <c r="I16" s="327">
        <v>29154</v>
      </c>
      <c r="J16" s="327">
        <v>30913</v>
      </c>
      <c r="K16" s="327">
        <v>32025</v>
      </c>
      <c r="L16" s="327">
        <v>35687</v>
      </c>
      <c r="M16" s="327">
        <v>37589</v>
      </c>
    </row>
    <row r="17" spans="2:13" ht="15" customHeight="1" x14ac:dyDescent="0.25">
      <c r="B17" s="320" t="s">
        <v>398</v>
      </c>
      <c r="C17" s="328">
        <v>0.14199999999999999</v>
      </c>
      <c r="D17" s="328">
        <v>0.13900000000000001</v>
      </c>
      <c r="E17" s="328">
        <v>0.13400000000000001</v>
      </c>
      <c r="F17" s="328">
        <v>0.13100000000000001</v>
      </c>
      <c r="G17" s="328">
        <v>0.13</v>
      </c>
      <c r="H17" s="328">
        <v>0.14199999999999999</v>
      </c>
      <c r="I17" s="328">
        <v>0.13500000000000001</v>
      </c>
      <c r="J17" s="328">
        <v>0.127</v>
      </c>
      <c r="K17" s="328">
        <v>0.11799999999999999</v>
      </c>
      <c r="L17" s="328">
        <v>0.123</v>
      </c>
      <c r="M17" s="328">
        <v>0.123</v>
      </c>
    </row>
    <row r="18" spans="2:13" ht="15" customHeight="1" x14ac:dyDescent="0.25">
      <c r="B18" s="321" t="s">
        <v>399</v>
      </c>
      <c r="C18" s="329"/>
      <c r="D18" s="329"/>
      <c r="E18" s="329"/>
      <c r="F18" s="329"/>
      <c r="G18" s="329"/>
      <c r="H18" s="329"/>
      <c r="I18" s="329"/>
      <c r="J18" s="329"/>
      <c r="K18" s="329"/>
      <c r="L18" s="329"/>
      <c r="M18" s="329"/>
    </row>
    <row r="19" spans="2:13" ht="15" customHeight="1" x14ac:dyDescent="0.25">
      <c r="B19" s="322" t="s">
        <v>400</v>
      </c>
      <c r="C19" s="330">
        <v>515</v>
      </c>
      <c r="D19" s="330">
        <v>528</v>
      </c>
      <c r="E19" s="330">
        <v>530</v>
      </c>
      <c r="F19" s="330">
        <v>537</v>
      </c>
      <c r="G19" s="330">
        <v>545</v>
      </c>
      <c r="H19" s="330">
        <v>551</v>
      </c>
      <c r="I19" s="330">
        <v>552</v>
      </c>
      <c r="J19" s="330">
        <v>562</v>
      </c>
      <c r="K19" s="330">
        <v>594</v>
      </c>
      <c r="L19" s="330">
        <v>635</v>
      </c>
      <c r="M19" s="330">
        <v>661</v>
      </c>
    </row>
    <row r="20" spans="2:13" ht="15" customHeight="1" x14ac:dyDescent="0.25">
      <c r="B20" s="322" t="s">
        <v>401</v>
      </c>
      <c r="C20" s="330">
        <v>128</v>
      </c>
      <c r="D20" s="330">
        <v>130</v>
      </c>
      <c r="E20" s="330">
        <v>134</v>
      </c>
      <c r="F20" s="330">
        <v>139</v>
      </c>
      <c r="G20" s="330">
        <v>147</v>
      </c>
      <c r="H20" s="330">
        <v>142</v>
      </c>
      <c r="I20" s="330">
        <v>158</v>
      </c>
      <c r="J20" s="330">
        <v>166</v>
      </c>
      <c r="K20" s="330">
        <v>184</v>
      </c>
      <c r="L20" s="330">
        <v>207</v>
      </c>
      <c r="M20" s="330">
        <v>222</v>
      </c>
    </row>
    <row r="21" spans="2:13" ht="15" customHeight="1" x14ac:dyDescent="0.25">
      <c r="B21" s="331"/>
      <c r="C21" s="331"/>
      <c r="D21" s="331"/>
      <c r="E21" s="331"/>
      <c r="F21" s="331"/>
      <c r="G21" s="331"/>
      <c r="H21" s="331"/>
      <c r="I21" s="331"/>
      <c r="J21" s="331"/>
      <c r="K21" s="331"/>
      <c r="L21" s="331"/>
      <c r="M21" s="331"/>
    </row>
    <row r="22" spans="2:13" ht="15" customHeight="1" x14ac:dyDescent="0.25">
      <c r="E22" s="3"/>
      <c r="F22" s="3"/>
      <c r="G22" s="3"/>
      <c r="H22" s="3"/>
      <c r="I22" s="3"/>
      <c r="J22" s="3"/>
    </row>
    <row r="23" spans="2:13" ht="15" customHeight="1" x14ac:dyDescent="0.25"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2:13" ht="17.25" customHeight="1" x14ac:dyDescent="0.25">
      <c r="C24" s="299"/>
      <c r="D24" s="299"/>
      <c r="E24" s="299"/>
      <c r="F24" s="299"/>
      <c r="G24" s="299"/>
      <c r="H24" s="299"/>
      <c r="I24" s="299"/>
      <c r="J24" s="299"/>
      <c r="K24" s="299"/>
      <c r="L24" s="299"/>
      <c r="M24" s="299"/>
    </row>
    <row r="25" spans="2:13" x14ac:dyDescent="0.25"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2:13" x14ac:dyDescent="0.25"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2:13" x14ac:dyDescent="0.25"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2:13" x14ac:dyDescent="0.25"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</sheetData>
  <hyperlinks>
    <hyperlink ref="A1" location="Índice!A1" display="Índice" xr:uid="{8728EBCA-2EB4-4A21-A1E3-111DDE181544}"/>
  </hyperlink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EB764-36C2-4230-82DA-6CA8EFD5E2E9}">
  <dimension ref="A1:C14"/>
  <sheetViews>
    <sheetView showGridLines="0" workbookViewId="0"/>
  </sheetViews>
  <sheetFormatPr defaultRowHeight="12" x14ac:dyDescent="0.2"/>
  <cols>
    <col min="1" max="1" width="9.140625" style="303"/>
    <col min="2" max="2" width="57" style="303" customWidth="1"/>
    <col min="3" max="3" width="12.28515625" style="303" customWidth="1"/>
    <col min="4" max="16384" width="9.140625" style="303"/>
  </cols>
  <sheetData>
    <row r="1" spans="1:3" ht="13.5" x14ac:dyDescent="0.2">
      <c r="A1" s="12" t="s">
        <v>1</v>
      </c>
    </row>
    <row r="3" spans="1:3" ht="13.5" x14ac:dyDescent="0.25">
      <c r="B3" s="2" t="str">
        <f>+Índice!B42</f>
        <v>Quadro 5 – Execução das medidas adotadas do choque geopolítico com impacto na despesa do subsector da Segurança Social em 2025 (M€)</v>
      </c>
    </row>
    <row r="6" spans="1:3" ht="13.5" x14ac:dyDescent="0.2">
      <c r="B6" s="309" t="s">
        <v>383</v>
      </c>
      <c r="C6" s="310">
        <f>+C7+D15+D23+C13</f>
        <v>286.99999999999994</v>
      </c>
    </row>
    <row r="7" spans="1:3" ht="17.25" customHeight="1" x14ac:dyDescent="0.25">
      <c r="B7" s="311" t="s">
        <v>384</v>
      </c>
      <c r="C7" s="312">
        <f>+SUM(C8:C12)</f>
        <v>286.79999999999995</v>
      </c>
    </row>
    <row r="8" spans="1:3" ht="17.25" customHeight="1" x14ac:dyDescent="0.25">
      <c r="B8" s="313" t="s">
        <v>385</v>
      </c>
      <c r="C8" s="314">
        <v>3.9</v>
      </c>
    </row>
    <row r="9" spans="1:3" ht="17.25" customHeight="1" x14ac:dyDescent="0.25">
      <c r="B9" s="313" t="s">
        <v>184</v>
      </c>
      <c r="C9" s="314">
        <v>0</v>
      </c>
    </row>
    <row r="10" spans="1:3" ht="17.25" customHeight="1" x14ac:dyDescent="0.25">
      <c r="B10" s="315" t="s">
        <v>386</v>
      </c>
      <c r="C10" s="314">
        <v>1</v>
      </c>
    </row>
    <row r="11" spans="1:3" ht="17.25" customHeight="1" x14ac:dyDescent="0.25">
      <c r="B11" s="315" t="s">
        <v>387</v>
      </c>
      <c r="C11" s="314">
        <v>0</v>
      </c>
    </row>
    <row r="12" spans="1:3" ht="17.25" customHeight="1" x14ac:dyDescent="0.25">
      <c r="B12" s="315" t="s">
        <v>388</v>
      </c>
      <c r="C12" s="314">
        <v>281.89999999999998</v>
      </c>
    </row>
    <row r="13" spans="1:3" ht="17.25" customHeight="1" x14ac:dyDescent="0.25">
      <c r="B13" s="316" t="s">
        <v>149</v>
      </c>
      <c r="C13" s="317">
        <f>+SUM(C14:C14)</f>
        <v>0.2</v>
      </c>
    </row>
    <row r="14" spans="1:3" ht="17.25" customHeight="1" x14ac:dyDescent="0.25">
      <c r="B14" s="318" t="s">
        <v>193</v>
      </c>
      <c r="C14" s="319">
        <v>0.2</v>
      </c>
    </row>
  </sheetData>
  <hyperlinks>
    <hyperlink ref="A1" location="Índice!A1" display="Índice" xr:uid="{54A0765C-B412-4F06-B204-1F90552D39F0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40955-C635-4524-BBCC-3B31B6938D79}">
  <dimension ref="A1:M51"/>
  <sheetViews>
    <sheetView showGridLines="0" workbookViewId="0"/>
  </sheetViews>
  <sheetFormatPr defaultRowHeight="13.5" x14ac:dyDescent="0.25"/>
  <cols>
    <col min="1" max="1" width="9.140625" style="1"/>
    <col min="2" max="2" width="47.42578125" style="1" customWidth="1"/>
    <col min="3" max="16384" width="9.140625" style="1"/>
  </cols>
  <sheetData>
    <row r="1" spans="1:13" x14ac:dyDescent="0.25">
      <c r="A1" s="12" t="s">
        <v>1</v>
      </c>
    </row>
    <row r="3" spans="1:13" x14ac:dyDescent="0.25">
      <c r="B3" s="2" t="str">
        <f>+Índice!B43</f>
        <v>Quadro 6 – Decomposição das prestações sociais recebidas pela população de nacionalidade estrangeira (M€)</v>
      </c>
    </row>
    <row r="6" spans="1:13" x14ac:dyDescent="0.25">
      <c r="B6" s="304"/>
      <c r="C6" s="304">
        <v>2015</v>
      </c>
      <c r="D6" s="304">
        <f>+C6+1</f>
        <v>2016</v>
      </c>
      <c r="E6" s="304">
        <f t="shared" ref="E6:M6" si="0">+D6+1</f>
        <v>2017</v>
      </c>
      <c r="F6" s="304">
        <f t="shared" si="0"/>
        <v>2018</v>
      </c>
      <c r="G6" s="304">
        <f t="shared" si="0"/>
        <v>2019</v>
      </c>
      <c r="H6" s="304">
        <f t="shared" si="0"/>
        <v>2020</v>
      </c>
      <c r="I6" s="304">
        <f t="shared" si="0"/>
        <v>2021</v>
      </c>
      <c r="J6" s="304">
        <f t="shared" si="0"/>
        <v>2022</v>
      </c>
      <c r="K6" s="304">
        <f t="shared" si="0"/>
        <v>2023</v>
      </c>
      <c r="L6" s="304">
        <f>+K6+1</f>
        <v>2024</v>
      </c>
      <c r="M6" s="304">
        <f t="shared" si="0"/>
        <v>2025</v>
      </c>
    </row>
    <row r="7" spans="1:13" x14ac:dyDescent="0.25">
      <c r="B7" s="1" t="s">
        <v>39</v>
      </c>
      <c r="C7" s="27">
        <v>56</v>
      </c>
      <c r="D7" s="27">
        <v>45</v>
      </c>
      <c r="E7" s="27">
        <v>39</v>
      </c>
      <c r="F7" s="27">
        <v>37</v>
      </c>
      <c r="G7" s="27">
        <v>43</v>
      </c>
      <c r="H7" s="27">
        <v>100</v>
      </c>
      <c r="I7" s="27">
        <v>139</v>
      </c>
      <c r="J7" s="27">
        <v>105</v>
      </c>
      <c r="K7" s="27">
        <v>142</v>
      </c>
      <c r="L7" s="27">
        <v>219</v>
      </c>
      <c r="M7" s="27">
        <v>274</v>
      </c>
    </row>
    <row r="8" spans="1:13" x14ac:dyDescent="0.25">
      <c r="B8" s="1" t="s">
        <v>364</v>
      </c>
      <c r="C8" s="27">
        <v>13</v>
      </c>
      <c r="D8" s="27">
        <v>14</v>
      </c>
      <c r="E8" s="27">
        <v>15</v>
      </c>
      <c r="F8" s="27">
        <v>18</v>
      </c>
      <c r="G8" s="27">
        <v>21</v>
      </c>
      <c r="H8" s="27">
        <v>26</v>
      </c>
      <c r="I8" s="27">
        <v>30</v>
      </c>
      <c r="J8" s="27">
        <v>38</v>
      </c>
      <c r="K8" s="27">
        <v>58</v>
      </c>
      <c r="L8" s="27">
        <v>83</v>
      </c>
      <c r="M8" s="27">
        <v>111</v>
      </c>
    </row>
    <row r="9" spans="1:13" x14ac:dyDescent="0.25">
      <c r="B9" s="1" t="s">
        <v>38</v>
      </c>
      <c r="C9" s="27">
        <v>8</v>
      </c>
      <c r="D9" s="27">
        <v>9</v>
      </c>
      <c r="E9" s="27">
        <v>10</v>
      </c>
      <c r="F9" s="27">
        <v>12</v>
      </c>
      <c r="G9" s="27">
        <v>15</v>
      </c>
      <c r="H9" s="27">
        <v>24</v>
      </c>
      <c r="I9" s="27">
        <v>31</v>
      </c>
      <c r="J9" s="27">
        <v>36</v>
      </c>
      <c r="K9" s="27">
        <v>32</v>
      </c>
      <c r="L9" s="27">
        <v>37</v>
      </c>
      <c r="M9" s="27">
        <v>46</v>
      </c>
    </row>
    <row r="10" spans="1:13" x14ac:dyDescent="0.25">
      <c r="B10" s="305" t="s">
        <v>365</v>
      </c>
      <c r="C10" s="306">
        <v>77</v>
      </c>
      <c r="D10" s="306">
        <v>67</v>
      </c>
      <c r="E10" s="306">
        <v>64</v>
      </c>
      <c r="F10" s="306">
        <v>67</v>
      </c>
      <c r="G10" s="306">
        <v>79</v>
      </c>
      <c r="H10" s="306">
        <v>151</v>
      </c>
      <c r="I10" s="306">
        <v>200</v>
      </c>
      <c r="J10" s="306">
        <v>179</v>
      </c>
      <c r="K10" s="306">
        <v>231</v>
      </c>
      <c r="L10" s="306">
        <v>339</v>
      </c>
      <c r="M10" s="306">
        <v>430</v>
      </c>
    </row>
    <row r="11" spans="1:13" x14ac:dyDescent="0.25">
      <c r="B11" s="1" t="s">
        <v>366</v>
      </c>
      <c r="C11" s="27">
        <v>39</v>
      </c>
      <c r="D11" s="27">
        <v>38</v>
      </c>
      <c r="E11" s="27">
        <v>39</v>
      </c>
      <c r="F11" s="27">
        <v>43</v>
      </c>
      <c r="G11" s="27">
        <v>53</v>
      </c>
      <c r="H11" s="27">
        <v>63</v>
      </c>
      <c r="I11" s="27">
        <v>70</v>
      </c>
      <c r="J11" s="27">
        <v>95</v>
      </c>
      <c r="K11" s="27">
        <v>164</v>
      </c>
      <c r="L11" s="27">
        <v>215</v>
      </c>
      <c r="M11" s="27">
        <v>260</v>
      </c>
    </row>
    <row r="12" spans="1:13" x14ac:dyDescent="0.25">
      <c r="B12" s="1" t="s">
        <v>367</v>
      </c>
      <c r="C12" s="27"/>
      <c r="D12" s="27"/>
      <c r="E12" s="27"/>
      <c r="F12" s="27"/>
      <c r="G12" s="27"/>
      <c r="H12" s="27"/>
      <c r="I12" s="27"/>
      <c r="J12" s="27"/>
      <c r="K12" s="27">
        <v>76</v>
      </c>
      <c r="L12" s="27">
        <v>95</v>
      </c>
      <c r="M12" s="27">
        <v>51</v>
      </c>
    </row>
    <row r="13" spans="1:13" x14ac:dyDescent="0.25">
      <c r="B13" s="1" t="s">
        <v>368</v>
      </c>
      <c r="C13" s="27">
        <v>9</v>
      </c>
      <c r="D13" s="27">
        <v>10</v>
      </c>
      <c r="E13" s="27">
        <v>9</v>
      </c>
      <c r="F13" s="27">
        <v>10</v>
      </c>
      <c r="G13" s="27">
        <v>9</v>
      </c>
      <c r="H13" s="27">
        <v>10</v>
      </c>
      <c r="I13" s="27">
        <v>13</v>
      </c>
      <c r="J13" s="27">
        <v>30</v>
      </c>
      <c r="K13" s="27">
        <v>33</v>
      </c>
      <c r="L13" s="27">
        <v>33</v>
      </c>
      <c r="M13" s="27">
        <v>31</v>
      </c>
    </row>
    <row r="14" spans="1:13" x14ac:dyDescent="0.25">
      <c r="B14" s="1" t="s">
        <v>369</v>
      </c>
      <c r="C14" s="27"/>
      <c r="D14" s="27"/>
      <c r="E14" s="27"/>
      <c r="F14" s="27">
        <v>2</v>
      </c>
      <c r="G14" s="27">
        <v>4</v>
      </c>
      <c r="H14" s="27">
        <v>6</v>
      </c>
      <c r="I14" s="27">
        <v>7</v>
      </c>
      <c r="J14" s="27">
        <v>9</v>
      </c>
      <c r="K14" s="27">
        <v>13</v>
      </c>
      <c r="L14" s="27">
        <v>18</v>
      </c>
      <c r="M14" s="27">
        <v>24</v>
      </c>
    </row>
    <row r="15" spans="1:13" x14ac:dyDescent="0.25">
      <c r="B15" s="1" t="s">
        <v>370</v>
      </c>
      <c r="C15" s="27">
        <v>2</v>
      </c>
      <c r="D15" s="27">
        <v>2</v>
      </c>
      <c r="E15" s="27">
        <v>2</v>
      </c>
      <c r="F15" s="27">
        <v>2</v>
      </c>
      <c r="G15" s="27">
        <v>2</v>
      </c>
      <c r="H15" s="27">
        <v>2</v>
      </c>
      <c r="I15" s="27">
        <v>2</v>
      </c>
      <c r="J15" s="27">
        <v>2</v>
      </c>
      <c r="K15" s="27">
        <v>3</v>
      </c>
      <c r="L15" s="27">
        <v>5</v>
      </c>
      <c r="M15" s="27">
        <v>8</v>
      </c>
    </row>
    <row r="16" spans="1:13" x14ac:dyDescent="0.25">
      <c r="B16" s="1" t="s">
        <v>371</v>
      </c>
      <c r="C16" s="27">
        <v>2</v>
      </c>
      <c r="D16" s="27">
        <v>2</v>
      </c>
      <c r="E16" s="27">
        <v>2</v>
      </c>
      <c r="F16" s="27">
        <v>2</v>
      </c>
      <c r="G16" s="27">
        <v>2</v>
      </c>
      <c r="H16" s="27">
        <v>3</v>
      </c>
      <c r="I16" s="27">
        <v>4</v>
      </c>
      <c r="J16" s="27">
        <v>4</v>
      </c>
      <c r="K16" s="27">
        <v>3</v>
      </c>
      <c r="L16" s="27">
        <v>5</v>
      </c>
      <c r="M16" s="27">
        <v>5</v>
      </c>
    </row>
    <row r="17" spans="2:13" x14ac:dyDescent="0.25">
      <c r="B17" s="1" t="s">
        <v>372</v>
      </c>
      <c r="C17" s="27"/>
      <c r="D17" s="27"/>
      <c r="E17" s="27">
        <v>1</v>
      </c>
      <c r="F17" s="27">
        <v>1</v>
      </c>
      <c r="G17" s="27"/>
      <c r="H17" s="27"/>
      <c r="I17" s="27"/>
      <c r="J17" s="27"/>
      <c r="K17" s="27"/>
      <c r="L17" s="27">
        <v>3</v>
      </c>
      <c r="M17" s="27">
        <v>4</v>
      </c>
    </row>
    <row r="18" spans="2:13" x14ac:dyDescent="0.25">
      <c r="B18" s="1" t="s">
        <v>373</v>
      </c>
      <c r="C18" s="27"/>
      <c r="D18" s="27"/>
      <c r="E18" s="27"/>
      <c r="F18" s="27"/>
      <c r="G18" s="27"/>
      <c r="H18" s="27"/>
      <c r="I18" s="27"/>
      <c r="J18" s="27">
        <v>34</v>
      </c>
      <c r="K18" s="27">
        <v>34</v>
      </c>
      <c r="L18" s="27"/>
      <c r="M18" s="27"/>
    </row>
    <row r="19" spans="2:13" x14ac:dyDescent="0.25">
      <c r="B19" s="1" t="s">
        <v>374</v>
      </c>
      <c r="C19" s="27"/>
      <c r="D19" s="27"/>
      <c r="E19" s="27"/>
      <c r="F19" s="27"/>
      <c r="G19" s="27"/>
      <c r="H19" s="27"/>
      <c r="I19" s="27"/>
      <c r="J19" s="27">
        <v>28</v>
      </c>
      <c r="K19" s="27"/>
      <c r="L19" s="27"/>
      <c r="M19" s="27"/>
    </row>
    <row r="20" spans="2:13" x14ac:dyDescent="0.25">
      <c r="B20" s="1" t="s">
        <v>375</v>
      </c>
      <c r="C20" s="27"/>
      <c r="D20" s="27"/>
      <c r="E20" s="27"/>
      <c r="F20" s="27"/>
      <c r="G20" s="27"/>
      <c r="H20" s="27">
        <v>22</v>
      </c>
      <c r="I20" s="27">
        <v>16</v>
      </c>
      <c r="J20" s="27"/>
      <c r="K20" s="27"/>
      <c r="L20" s="27"/>
      <c r="M20" s="27"/>
    </row>
    <row r="21" spans="2:13" x14ac:dyDescent="0.25">
      <c r="B21" s="1" t="s">
        <v>376</v>
      </c>
      <c r="C21" s="27"/>
      <c r="D21" s="27"/>
      <c r="E21" s="27"/>
      <c r="F21" s="27"/>
      <c r="G21" s="27"/>
      <c r="H21" s="27"/>
      <c r="I21" s="27">
        <v>15</v>
      </c>
      <c r="J21" s="27"/>
      <c r="K21" s="27"/>
      <c r="L21" s="27"/>
      <c r="M21" s="27"/>
    </row>
    <row r="22" spans="2:13" x14ac:dyDescent="0.25">
      <c r="B22" s="1" t="s">
        <v>377</v>
      </c>
      <c r="C22" s="27"/>
      <c r="D22" s="27"/>
      <c r="E22" s="27"/>
      <c r="F22" s="27"/>
      <c r="G22" s="27"/>
      <c r="H22" s="27">
        <v>7</v>
      </c>
      <c r="I22" s="27"/>
      <c r="J22" s="27"/>
      <c r="K22" s="27"/>
      <c r="L22" s="27"/>
      <c r="M22" s="27"/>
    </row>
    <row r="23" spans="2:13" x14ac:dyDescent="0.25">
      <c r="B23" s="1" t="s">
        <v>378</v>
      </c>
      <c r="C23" s="27"/>
      <c r="D23" s="27"/>
      <c r="E23" s="27"/>
      <c r="F23" s="27"/>
      <c r="G23" s="27"/>
      <c r="H23" s="27">
        <v>3</v>
      </c>
      <c r="I23" s="27"/>
      <c r="J23" s="27"/>
      <c r="K23" s="27"/>
      <c r="L23" s="27"/>
      <c r="M23" s="27"/>
    </row>
    <row r="24" spans="2:13" x14ac:dyDescent="0.25">
      <c r="B24" s="1" t="s">
        <v>379</v>
      </c>
      <c r="C24" s="27">
        <v>1</v>
      </c>
      <c r="D24" s="27">
        <v>1</v>
      </c>
      <c r="E24" s="27">
        <v>1</v>
      </c>
      <c r="F24" s="27">
        <v>1</v>
      </c>
      <c r="G24" s="27">
        <v>1</v>
      </c>
      <c r="H24" s="27">
        <v>1</v>
      </c>
      <c r="I24" s="27"/>
      <c r="J24" s="27"/>
      <c r="K24" s="27"/>
      <c r="L24" s="27"/>
      <c r="M24" s="27"/>
    </row>
    <row r="25" spans="2:13" x14ac:dyDescent="0.25">
      <c r="B25" s="1" t="s">
        <v>380</v>
      </c>
      <c r="C25" s="27">
        <v>1</v>
      </c>
      <c r="D25" s="27">
        <v>1</v>
      </c>
      <c r="E25" s="27">
        <v>1</v>
      </c>
      <c r="F25" s="27"/>
      <c r="G25" s="27">
        <v>1</v>
      </c>
      <c r="H25" s="27"/>
      <c r="I25" s="27"/>
      <c r="J25" s="27"/>
      <c r="K25" s="27"/>
      <c r="L25" s="27"/>
      <c r="M25" s="27"/>
    </row>
    <row r="26" spans="2:13" x14ac:dyDescent="0.25">
      <c r="B26" s="1" t="s">
        <v>293</v>
      </c>
      <c r="C26" s="27">
        <v>1</v>
      </c>
      <c r="D26" s="27">
        <v>1</v>
      </c>
      <c r="E26" s="27">
        <v>1</v>
      </c>
      <c r="F26" s="27">
        <v>2</v>
      </c>
      <c r="G26" s="27">
        <v>3</v>
      </c>
      <c r="H26" s="27">
        <v>10</v>
      </c>
      <c r="I26" s="27">
        <v>9</v>
      </c>
      <c r="J26" s="27">
        <v>9</v>
      </c>
      <c r="K26" s="27">
        <v>11</v>
      </c>
      <c r="L26" s="27">
        <v>9</v>
      </c>
      <c r="M26" s="27">
        <v>8</v>
      </c>
    </row>
    <row r="27" spans="2:13" x14ac:dyDescent="0.25">
      <c r="B27" s="305" t="s">
        <v>381</v>
      </c>
      <c r="C27" s="306">
        <v>55</v>
      </c>
      <c r="D27" s="306">
        <v>54</v>
      </c>
      <c r="E27" s="306">
        <v>56</v>
      </c>
      <c r="F27" s="306">
        <v>63</v>
      </c>
      <c r="G27" s="306">
        <v>76</v>
      </c>
      <c r="H27" s="306">
        <v>127</v>
      </c>
      <c r="I27" s="306">
        <v>134</v>
      </c>
      <c r="J27" s="306">
        <v>210</v>
      </c>
      <c r="K27" s="306">
        <v>336</v>
      </c>
      <c r="L27" s="306">
        <v>382</v>
      </c>
      <c r="M27" s="306">
        <v>392</v>
      </c>
    </row>
    <row r="28" spans="2:13" x14ac:dyDescent="0.25">
      <c r="B28" s="307" t="s">
        <v>382</v>
      </c>
      <c r="C28" s="308">
        <v>132</v>
      </c>
      <c r="D28" s="308">
        <v>122</v>
      </c>
      <c r="E28" s="308">
        <v>119</v>
      </c>
      <c r="F28" s="308">
        <v>130</v>
      </c>
      <c r="G28" s="308">
        <v>154</v>
      </c>
      <c r="H28" s="308">
        <v>278</v>
      </c>
      <c r="I28" s="308">
        <v>334</v>
      </c>
      <c r="J28" s="308">
        <v>389</v>
      </c>
      <c r="K28" s="308">
        <v>567</v>
      </c>
      <c r="L28" s="308">
        <v>721</v>
      </c>
      <c r="M28" s="308">
        <v>822</v>
      </c>
    </row>
    <row r="30" spans="2:13" x14ac:dyDescent="0.25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</row>
    <row r="31" spans="2:13" x14ac:dyDescent="0.25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</row>
    <row r="32" spans="2:13" x14ac:dyDescent="0.25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</row>
    <row r="33" spans="3:13" x14ac:dyDescent="0.25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</row>
    <row r="34" spans="3:13" x14ac:dyDescent="0.25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</row>
    <row r="35" spans="3:13" x14ac:dyDescent="0.25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</row>
    <row r="36" spans="3:13" x14ac:dyDescent="0.25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</row>
    <row r="37" spans="3:13" x14ac:dyDescent="0.25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</row>
    <row r="38" spans="3:13" x14ac:dyDescent="0.25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</row>
    <row r="39" spans="3:13" x14ac:dyDescent="0.25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</row>
    <row r="40" spans="3:13" x14ac:dyDescent="0.25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</row>
    <row r="41" spans="3:13" x14ac:dyDescent="0.25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</row>
    <row r="42" spans="3:13" x14ac:dyDescent="0.25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</row>
    <row r="43" spans="3:13" x14ac:dyDescent="0.25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3:13" x14ac:dyDescent="0.25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</row>
    <row r="45" spans="3:13" x14ac:dyDescent="0.25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</row>
    <row r="46" spans="3:13" x14ac:dyDescent="0.25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</row>
    <row r="47" spans="3:13" x14ac:dyDescent="0.25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</row>
    <row r="48" spans="3:13" x14ac:dyDescent="0.25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</row>
    <row r="49" spans="3:13" x14ac:dyDescent="0.25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</row>
    <row r="50" spans="3:13" x14ac:dyDescent="0.25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</row>
    <row r="51" spans="3:13" x14ac:dyDescent="0.25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</row>
  </sheetData>
  <hyperlinks>
    <hyperlink ref="A1" location="Índice!A1" display="Índice" xr:uid="{AF376380-A510-4817-BB3F-86FBDD63CF2E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29567-FB19-41DD-80E4-9289DC1CD164}">
  <dimension ref="A1:M14"/>
  <sheetViews>
    <sheetView showGridLines="0" workbookViewId="0"/>
  </sheetViews>
  <sheetFormatPr defaultRowHeight="15" x14ac:dyDescent="0.25"/>
  <cols>
    <col min="2" max="2" width="64.7109375" customWidth="1"/>
  </cols>
  <sheetData>
    <row r="1" spans="1:13" x14ac:dyDescent="0.25">
      <c r="A1" s="12" t="s">
        <v>1</v>
      </c>
    </row>
    <row r="3" spans="1:13" x14ac:dyDescent="0.25">
      <c r="B3" s="2" t="str">
        <f>+Índice!B12</f>
        <v>Gráfico 3 – Evolução salarial e remuneratória (%)</v>
      </c>
    </row>
    <row r="6" spans="1:13" x14ac:dyDescent="0.25">
      <c r="B6" s="31"/>
      <c r="C6" s="31">
        <v>2015</v>
      </c>
      <c r="D6" s="31">
        <v>2016</v>
      </c>
      <c r="E6" s="31">
        <v>2017</v>
      </c>
      <c r="F6" s="31">
        <v>2018</v>
      </c>
      <c r="G6" s="31">
        <v>2019</v>
      </c>
      <c r="H6" s="31">
        <v>2020</v>
      </c>
      <c r="I6" s="31">
        <v>2021</v>
      </c>
      <c r="J6" s="31">
        <v>2022</v>
      </c>
      <c r="K6" s="31">
        <v>2023</v>
      </c>
      <c r="L6" s="31">
        <v>2024</v>
      </c>
      <c r="M6" s="31">
        <v>2025</v>
      </c>
    </row>
    <row r="7" spans="1:13" x14ac:dyDescent="0.25">
      <c r="B7" s="10" t="s">
        <v>318</v>
      </c>
      <c r="C7" s="276">
        <v>2.9000000000000001E-2</v>
      </c>
      <c r="D7" s="276">
        <v>3.5999999999999997E-2</v>
      </c>
      <c r="E7" s="276">
        <v>5.7000000000000002E-2</v>
      </c>
      <c r="F7" s="276">
        <v>0.06</v>
      </c>
      <c r="G7" s="276">
        <v>5.8999999999999997E-2</v>
      </c>
      <c r="H7" s="276">
        <v>2E-3</v>
      </c>
      <c r="I7" s="276">
        <v>6.7000000000000004E-2</v>
      </c>
      <c r="J7" s="276">
        <v>0.104</v>
      </c>
      <c r="K7" s="276">
        <v>0.11899999999999999</v>
      </c>
      <c r="L7" s="276">
        <v>8.1000000000000003E-2</v>
      </c>
      <c r="M7" s="276">
        <v>6.7000000000000004E-2</v>
      </c>
    </row>
    <row r="8" spans="1:13" x14ac:dyDescent="0.25">
      <c r="B8" s="10" t="s">
        <v>319</v>
      </c>
      <c r="C8" s="276">
        <v>3.7999999999999999E-2</v>
      </c>
      <c r="D8" s="276">
        <v>4.9000000000000002E-2</v>
      </c>
      <c r="E8" s="276">
        <v>6.6000000000000003E-2</v>
      </c>
      <c r="F8" s="276">
        <v>7.4999999999999997E-2</v>
      </c>
      <c r="G8" s="276">
        <v>7.8E-2</v>
      </c>
      <c r="H8" s="276">
        <v>2.1999999999999999E-2</v>
      </c>
      <c r="I8" s="276">
        <v>7.2999999999999995E-2</v>
      </c>
      <c r="J8" s="276">
        <v>0.113</v>
      </c>
      <c r="K8" s="276">
        <v>0.126</v>
      </c>
      <c r="L8" s="276">
        <v>0.10100000000000001</v>
      </c>
      <c r="M8" s="276">
        <v>8.1000000000000003E-2</v>
      </c>
    </row>
    <row r="9" spans="1:13" x14ac:dyDescent="0.25">
      <c r="B9" s="10" t="s">
        <v>320</v>
      </c>
      <c r="C9" s="284">
        <v>505</v>
      </c>
      <c r="D9" s="284">
        <v>530</v>
      </c>
      <c r="E9" s="284">
        <v>557</v>
      </c>
      <c r="F9" s="284">
        <v>580</v>
      </c>
      <c r="G9" s="284">
        <v>600</v>
      </c>
      <c r="H9" s="284">
        <v>635</v>
      </c>
      <c r="I9" s="284">
        <v>665</v>
      </c>
      <c r="J9" s="284">
        <v>705</v>
      </c>
      <c r="K9" s="284">
        <v>760</v>
      </c>
      <c r="L9" s="284">
        <v>820</v>
      </c>
      <c r="M9" s="284">
        <v>870</v>
      </c>
    </row>
    <row r="10" spans="1:13" x14ac:dyDescent="0.25">
      <c r="B10" s="275" t="s">
        <v>321</v>
      </c>
      <c r="C10" s="277">
        <v>0</v>
      </c>
      <c r="D10" s="277">
        <v>0.05</v>
      </c>
      <c r="E10" s="277">
        <v>5.0999999999999997E-2</v>
      </c>
      <c r="F10" s="277">
        <v>4.1000000000000002E-2</v>
      </c>
      <c r="G10" s="277">
        <v>3.4000000000000002E-2</v>
      </c>
      <c r="H10" s="277">
        <v>5.8000000000000003E-2</v>
      </c>
      <c r="I10" s="277">
        <v>4.7E-2</v>
      </c>
      <c r="J10" s="277">
        <v>0.06</v>
      </c>
      <c r="K10" s="277">
        <v>7.8E-2</v>
      </c>
      <c r="L10" s="277">
        <v>7.9000000000000001E-2</v>
      </c>
      <c r="M10" s="277">
        <v>6.0999999999999999E-2</v>
      </c>
    </row>
    <row r="11" spans="1:13" x14ac:dyDescent="0.25">
      <c r="B11" s="5" t="s">
        <v>314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</row>
    <row r="14" spans="1:13" x14ac:dyDescent="0.25">
      <c r="C14" s="282"/>
      <c r="D14" s="282"/>
      <c r="E14" s="282"/>
      <c r="F14" s="282"/>
      <c r="G14" s="282"/>
      <c r="H14" s="282"/>
      <c r="I14" s="282"/>
      <c r="J14" s="282"/>
      <c r="K14" s="282"/>
      <c r="L14" s="282"/>
      <c r="M14" s="282"/>
    </row>
  </sheetData>
  <hyperlinks>
    <hyperlink ref="A1" location="Índice!A1" display="Índice" xr:uid="{8AE44A86-599D-425A-AFB1-893939A90ACE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1448A-0A09-45CE-9113-CE678950C0E8}">
  <dimension ref="A1:M16"/>
  <sheetViews>
    <sheetView showGridLines="0" workbookViewId="0"/>
  </sheetViews>
  <sheetFormatPr defaultRowHeight="15" x14ac:dyDescent="0.25"/>
  <cols>
    <col min="2" max="2" width="52.7109375" customWidth="1"/>
  </cols>
  <sheetData>
    <row r="1" spans="1:13" x14ac:dyDescent="0.25">
      <c r="A1" s="12" t="s">
        <v>1</v>
      </c>
    </row>
    <row r="3" spans="1:13" x14ac:dyDescent="0.25">
      <c r="B3" s="2" t="str">
        <f>+Índice!B13</f>
        <v>Gráfico 4 – Evolução das contribuições sociais e remunerações declaradas e da remuneração bruta média mensal por trabalhador (em euros e %)</v>
      </c>
    </row>
    <row r="6" spans="1:13" x14ac:dyDescent="0.25">
      <c r="B6" s="31"/>
      <c r="C6" s="31">
        <v>2015</v>
      </c>
      <c r="D6" s="31">
        <v>2016</v>
      </c>
      <c r="E6" s="31">
        <v>2017</v>
      </c>
      <c r="F6" s="31">
        <v>2018</v>
      </c>
      <c r="G6" s="31">
        <v>2019</v>
      </c>
      <c r="H6" s="31">
        <v>2020</v>
      </c>
      <c r="I6" s="31">
        <v>2021</v>
      </c>
      <c r="J6" s="31">
        <v>2022</v>
      </c>
      <c r="K6" s="31">
        <v>2023</v>
      </c>
      <c r="L6" s="31">
        <v>2024</v>
      </c>
      <c r="M6" s="31">
        <v>2025</v>
      </c>
    </row>
    <row r="7" spans="1:13" x14ac:dyDescent="0.25">
      <c r="B7" s="10" t="s">
        <v>322</v>
      </c>
      <c r="C7" s="279">
        <v>3.3</v>
      </c>
      <c r="D7" s="279">
        <v>4.8</v>
      </c>
      <c r="E7" s="279">
        <v>6.8</v>
      </c>
      <c r="F7" s="279">
        <v>7.7</v>
      </c>
      <c r="G7" s="279">
        <v>8.4</v>
      </c>
      <c r="H7" s="279">
        <v>-0.6</v>
      </c>
      <c r="I7" s="279">
        <v>9.4</v>
      </c>
      <c r="J7" s="279">
        <v>12.3</v>
      </c>
      <c r="K7" s="279">
        <v>12.5</v>
      </c>
      <c r="L7" s="279">
        <v>10.1</v>
      </c>
      <c r="M7" s="279">
        <v>8.1</v>
      </c>
    </row>
    <row r="8" spans="1:13" x14ac:dyDescent="0.25">
      <c r="B8" s="10" t="s">
        <v>323</v>
      </c>
      <c r="C8" s="279">
        <v>3.9</v>
      </c>
      <c r="D8" s="279">
        <v>5</v>
      </c>
      <c r="E8" s="279">
        <v>6.9</v>
      </c>
      <c r="F8" s="279">
        <v>7.9</v>
      </c>
      <c r="G8" s="279">
        <v>8.1999999999999993</v>
      </c>
      <c r="H8" s="279">
        <v>-0.4</v>
      </c>
      <c r="I8" s="279">
        <v>9.5</v>
      </c>
      <c r="J8" s="279">
        <v>12.3</v>
      </c>
      <c r="K8" s="279">
        <v>12.6</v>
      </c>
      <c r="L8" s="279">
        <v>10.1</v>
      </c>
      <c r="M8" s="279">
        <v>8.1</v>
      </c>
    </row>
    <row r="9" spans="1:13" x14ac:dyDescent="0.25">
      <c r="B9" s="10" t="s">
        <v>324</v>
      </c>
      <c r="C9" s="279">
        <v>-13</v>
      </c>
      <c r="D9" s="279">
        <v>-0.1</v>
      </c>
      <c r="E9" s="279">
        <v>3.5</v>
      </c>
      <c r="F9" s="279">
        <v>2.1</v>
      </c>
      <c r="G9" s="279">
        <v>14.1</v>
      </c>
      <c r="H9" s="279">
        <v>-7.5</v>
      </c>
      <c r="I9" s="279">
        <v>6.3</v>
      </c>
      <c r="J9" s="279">
        <v>11.7</v>
      </c>
      <c r="K9" s="279">
        <v>9.1</v>
      </c>
      <c r="L9" s="279">
        <v>9.8000000000000007</v>
      </c>
      <c r="M9" s="279">
        <v>6</v>
      </c>
    </row>
    <row r="10" spans="1:13" x14ac:dyDescent="0.25">
      <c r="B10" s="275" t="s">
        <v>325</v>
      </c>
      <c r="C10" s="280">
        <v>2.5</v>
      </c>
      <c r="D10" s="280">
        <v>2.5</v>
      </c>
      <c r="E10" s="280">
        <v>4</v>
      </c>
      <c r="F10" s="280">
        <v>3.6</v>
      </c>
      <c r="G10" s="280">
        <v>7.3</v>
      </c>
      <c r="H10" s="280">
        <v>-0.6</v>
      </c>
      <c r="I10" s="280">
        <v>2.4</v>
      </c>
      <c r="J10" s="280">
        <v>6.7</v>
      </c>
      <c r="K10" s="280">
        <v>5</v>
      </c>
      <c r="L10" s="280">
        <v>2.8</v>
      </c>
      <c r="M10" s="280">
        <v>1.3</v>
      </c>
    </row>
    <row r="11" spans="1:13" x14ac:dyDescent="0.25">
      <c r="B11" s="5" t="s">
        <v>326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</row>
    <row r="13" spans="1:13" x14ac:dyDescent="0.25">
      <c r="C13" s="281"/>
      <c r="D13" s="281"/>
      <c r="E13" s="281"/>
      <c r="F13" s="281"/>
      <c r="G13" s="281"/>
      <c r="H13" s="281"/>
      <c r="I13" s="281"/>
      <c r="J13" s="281"/>
      <c r="K13" s="281"/>
      <c r="L13" s="281"/>
      <c r="M13" s="281"/>
    </row>
    <row r="14" spans="1:13" x14ac:dyDescent="0.25">
      <c r="C14" s="281"/>
      <c r="D14" s="281"/>
      <c r="E14" s="281"/>
      <c r="F14" s="281"/>
      <c r="G14" s="281"/>
      <c r="H14" s="281"/>
      <c r="I14" s="281"/>
      <c r="J14" s="281"/>
      <c r="K14" s="281"/>
      <c r="L14" s="281"/>
      <c r="M14" s="281"/>
    </row>
    <row r="15" spans="1:13" x14ac:dyDescent="0.25">
      <c r="C15" s="281"/>
      <c r="D15" s="281"/>
      <c r="E15" s="281"/>
      <c r="F15" s="281"/>
      <c r="G15" s="281"/>
      <c r="H15" s="281"/>
      <c r="I15" s="281"/>
      <c r="J15" s="281"/>
      <c r="K15" s="281"/>
      <c r="L15" s="281"/>
      <c r="M15" s="281"/>
    </row>
    <row r="16" spans="1:13" x14ac:dyDescent="0.25">
      <c r="C16" s="281"/>
      <c r="D16" s="281"/>
      <c r="E16" s="281"/>
      <c r="F16" s="281"/>
      <c r="G16" s="281"/>
      <c r="H16" s="281"/>
      <c r="I16" s="281"/>
      <c r="J16" s="281"/>
      <c r="K16" s="281"/>
      <c r="L16" s="281"/>
      <c r="M16" s="281"/>
    </row>
  </sheetData>
  <hyperlinks>
    <hyperlink ref="A1" location="Índice!A1" display="Índice" xr:uid="{74CCD42A-0696-433D-8C86-4B134F0248D1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D2755-B824-411B-8828-BA245A272CBD}">
  <dimension ref="A1:M16"/>
  <sheetViews>
    <sheetView showGridLines="0" workbookViewId="0"/>
  </sheetViews>
  <sheetFormatPr defaultRowHeight="15" x14ac:dyDescent="0.25"/>
  <cols>
    <col min="2" max="2" width="43.28515625" customWidth="1"/>
    <col min="3" max="13" width="11.5703125" customWidth="1"/>
  </cols>
  <sheetData>
    <row r="1" spans="1:13" x14ac:dyDescent="0.25">
      <c r="A1" s="12" t="s">
        <v>1</v>
      </c>
    </row>
    <row r="3" spans="1:13" x14ac:dyDescent="0.25">
      <c r="B3" s="2" t="str">
        <f>Índice!B14</f>
        <v>Gráfico 5 – Decomposição de registo de pessoas singulares com nacionalidade portuguesa e estrangeira com remunerações declaradas à Segurança Social (%)</v>
      </c>
    </row>
    <row r="6" spans="1:13" x14ac:dyDescent="0.25">
      <c r="B6" s="31"/>
      <c r="C6" s="31">
        <v>2015</v>
      </c>
      <c r="D6" s="31">
        <v>2016</v>
      </c>
      <c r="E6" s="31">
        <v>2017</v>
      </c>
      <c r="F6" s="31">
        <v>2018</v>
      </c>
      <c r="G6" s="31">
        <v>2019</v>
      </c>
      <c r="H6" s="31">
        <v>2020</v>
      </c>
      <c r="I6" s="31">
        <v>2021</v>
      </c>
      <c r="J6" s="31">
        <v>2022</v>
      </c>
      <c r="K6" s="31">
        <v>2023</v>
      </c>
      <c r="L6" s="31">
        <v>2024</v>
      </c>
      <c r="M6" s="31">
        <v>2025</v>
      </c>
    </row>
    <row r="7" spans="1:13" x14ac:dyDescent="0.25">
      <c r="B7" s="10" t="s">
        <v>327</v>
      </c>
      <c r="C7" s="276">
        <v>0.94899999999999995</v>
      </c>
      <c r="D7" s="276">
        <v>0.94799999999999995</v>
      </c>
      <c r="E7" s="276">
        <v>0.94299999999999995</v>
      </c>
      <c r="F7" s="276">
        <v>0.93200000000000005</v>
      </c>
      <c r="G7" s="276">
        <v>0.91500000000000004</v>
      </c>
      <c r="H7" s="276">
        <v>0.90600000000000003</v>
      </c>
      <c r="I7" s="276">
        <v>0.89900000000000002</v>
      </c>
      <c r="J7" s="276">
        <v>0.86499999999999999</v>
      </c>
      <c r="K7" s="276">
        <v>0.83399999999999996</v>
      </c>
      <c r="L7" s="276">
        <v>0.81299999999999994</v>
      </c>
      <c r="M7" s="276">
        <v>0.80300000000000005</v>
      </c>
    </row>
    <row r="8" spans="1:13" x14ac:dyDescent="0.25">
      <c r="B8" s="10" t="s">
        <v>328</v>
      </c>
      <c r="C8" s="276">
        <v>5.0999999999999997E-2</v>
      </c>
      <c r="D8" s="276">
        <v>5.1999999999999998E-2</v>
      </c>
      <c r="E8" s="276">
        <v>5.7000000000000002E-2</v>
      </c>
      <c r="F8" s="276">
        <v>6.8000000000000005E-2</v>
      </c>
      <c r="G8" s="276">
        <v>8.5000000000000006E-2</v>
      </c>
      <c r="H8" s="276">
        <v>9.4E-2</v>
      </c>
      <c r="I8" s="276">
        <v>0.10100000000000001</v>
      </c>
      <c r="J8" s="276">
        <v>0.13500000000000001</v>
      </c>
      <c r="K8" s="276">
        <v>0.16600000000000001</v>
      </c>
      <c r="L8" s="276">
        <v>0.187</v>
      </c>
      <c r="M8" s="276">
        <v>0.19700000000000001</v>
      </c>
    </row>
    <row r="9" spans="1:13" x14ac:dyDescent="0.25">
      <c r="B9" s="10" t="s">
        <v>329</v>
      </c>
      <c r="C9" s="283"/>
      <c r="D9" s="283">
        <v>88957</v>
      </c>
      <c r="E9" s="283">
        <v>136215</v>
      </c>
      <c r="F9" s="283">
        <v>96339</v>
      </c>
      <c r="G9" s="283">
        <v>221124</v>
      </c>
      <c r="H9" s="283">
        <v>-67612</v>
      </c>
      <c r="I9" s="283">
        <v>69848</v>
      </c>
      <c r="J9" s="283">
        <v>117775</v>
      </c>
      <c r="K9" s="283">
        <v>55261</v>
      </c>
      <c r="L9" s="283">
        <v>9314</v>
      </c>
      <c r="M9" s="283">
        <v>3054</v>
      </c>
    </row>
    <row r="10" spans="1:13" x14ac:dyDescent="0.25">
      <c r="B10" s="275" t="s">
        <v>330</v>
      </c>
      <c r="C10" s="285"/>
      <c r="D10" s="285">
        <v>11727</v>
      </c>
      <c r="E10" s="285">
        <v>29056</v>
      </c>
      <c r="F10" s="285">
        <v>58142</v>
      </c>
      <c r="G10" s="285">
        <v>102235</v>
      </c>
      <c r="H10" s="285">
        <v>40111</v>
      </c>
      <c r="I10" s="285">
        <v>44066</v>
      </c>
      <c r="J10" s="285">
        <v>209712</v>
      </c>
      <c r="K10" s="285">
        <v>205158</v>
      </c>
      <c r="L10" s="285">
        <v>143817</v>
      </c>
      <c r="M10" s="285">
        <v>67367</v>
      </c>
    </row>
    <row r="11" spans="1:13" x14ac:dyDescent="0.25">
      <c r="B11" s="5" t="s">
        <v>326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</row>
    <row r="13" spans="1:13" x14ac:dyDescent="0.25">
      <c r="C13" s="281"/>
      <c r="D13" s="281"/>
      <c r="E13" s="281"/>
      <c r="F13" s="281"/>
      <c r="G13" s="281"/>
      <c r="H13" s="281"/>
      <c r="I13" s="281"/>
      <c r="J13" s="281"/>
      <c r="K13" s="281"/>
      <c r="L13" s="281"/>
      <c r="M13" s="281"/>
    </row>
    <row r="14" spans="1:13" x14ac:dyDescent="0.25">
      <c r="C14" s="281"/>
      <c r="D14" s="281"/>
      <c r="E14" s="281"/>
      <c r="F14" s="281"/>
      <c r="G14" s="281"/>
      <c r="H14" s="281"/>
      <c r="I14" s="281"/>
      <c r="J14" s="281"/>
      <c r="K14" s="281"/>
      <c r="L14" s="281"/>
      <c r="M14" s="281"/>
    </row>
    <row r="15" spans="1:13" x14ac:dyDescent="0.25">
      <c r="C15" s="281"/>
      <c r="D15" s="281"/>
      <c r="E15" s="281"/>
      <c r="F15" s="281"/>
      <c r="G15" s="281"/>
      <c r="H15" s="281"/>
      <c r="I15" s="281"/>
      <c r="J15" s="281"/>
      <c r="K15" s="281"/>
      <c r="L15" s="281"/>
      <c r="M15" s="281"/>
    </row>
    <row r="16" spans="1:13" x14ac:dyDescent="0.25">
      <c r="C16" s="281"/>
      <c r="D16" s="281"/>
      <c r="E16" s="281"/>
      <c r="F16" s="281"/>
      <c r="G16" s="281"/>
      <c r="H16" s="281"/>
      <c r="I16" s="281"/>
      <c r="J16" s="281"/>
      <c r="K16" s="281"/>
      <c r="L16" s="281"/>
      <c r="M16" s="281"/>
    </row>
  </sheetData>
  <hyperlinks>
    <hyperlink ref="A1" location="Índice!A1" display="Índice" xr:uid="{84AC1A44-6E8B-4AD9-B291-D5E25309452A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D25E6-17F6-43AD-9745-2B7C0CF60F12}">
  <dimension ref="A1:M17"/>
  <sheetViews>
    <sheetView showGridLines="0" workbookViewId="0"/>
  </sheetViews>
  <sheetFormatPr defaultRowHeight="15" x14ac:dyDescent="0.25"/>
  <cols>
    <col min="2" max="2" width="41.42578125" customWidth="1"/>
    <col min="3" max="4" width="9.28515625" bestFit="1" customWidth="1"/>
    <col min="5" max="5" width="10" bestFit="1" customWidth="1"/>
    <col min="6" max="6" width="9.28515625" bestFit="1" customWidth="1"/>
    <col min="7" max="7" width="10" bestFit="1" customWidth="1"/>
    <col min="8" max="8" width="9.7109375" bestFit="1" customWidth="1"/>
    <col min="9" max="9" width="9.28515625" bestFit="1" customWidth="1"/>
    <col min="10" max="10" width="10" bestFit="1" customWidth="1"/>
    <col min="11" max="13" width="9.28515625" bestFit="1" customWidth="1"/>
  </cols>
  <sheetData>
    <row r="1" spans="1:13" x14ac:dyDescent="0.25">
      <c r="A1" s="12" t="s">
        <v>1</v>
      </c>
    </row>
    <row r="3" spans="1:13" x14ac:dyDescent="0.25">
      <c r="B3" s="2" t="str">
        <f>+Índice!B15</f>
        <v>Gráfico 6 – Evolução do valor das contribuições declaradas pelas entidades empregadoras e das prestações sociais da população de nacionalidade estrangeira (M€)</v>
      </c>
    </row>
    <row r="6" spans="1:13" x14ac:dyDescent="0.25">
      <c r="B6" s="31"/>
      <c r="C6" s="31">
        <v>2015</v>
      </c>
      <c r="D6" s="31">
        <v>2016</v>
      </c>
      <c r="E6" s="31">
        <v>2017</v>
      </c>
      <c r="F6" s="31">
        <v>2018</v>
      </c>
      <c r="G6" s="31">
        <v>2019</v>
      </c>
      <c r="H6" s="31">
        <v>2020</v>
      </c>
      <c r="I6" s="31">
        <v>2021</v>
      </c>
      <c r="J6" s="31">
        <v>2022</v>
      </c>
      <c r="K6" s="31">
        <v>2023</v>
      </c>
      <c r="L6" s="31">
        <v>2024</v>
      </c>
      <c r="M6" s="31">
        <v>2025</v>
      </c>
    </row>
    <row r="7" spans="1:13" x14ac:dyDescent="0.25">
      <c r="B7" s="10" t="s">
        <v>331</v>
      </c>
      <c r="C7" s="286">
        <v>481</v>
      </c>
      <c r="D7" s="286">
        <v>531</v>
      </c>
      <c r="E7" s="286">
        <v>620</v>
      </c>
      <c r="F7" s="286">
        <v>770</v>
      </c>
      <c r="G7" s="286">
        <v>1017</v>
      </c>
      <c r="H7" s="286">
        <v>1114</v>
      </c>
      <c r="I7" s="286">
        <v>1325</v>
      </c>
      <c r="J7" s="286">
        <v>1900</v>
      </c>
      <c r="K7" s="286">
        <v>2723</v>
      </c>
      <c r="L7" s="286">
        <v>3535</v>
      </c>
      <c r="M7" s="286">
        <v>4149</v>
      </c>
    </row>
    <row r="8" spans="1:13" x14ac:dyDescent="0.25">
      <c r="B8" s="10" t="s">
        <v>332</v>
      </c>
      <c r="C8" s="286">
        <v>77</v>
      </c>
      <c r="D8" s="286">
        <v>67</v>
      </c>
      <c r="E8" s="286">
        <v>64</v>
      </c>
      <c r="F8" s="286">
        <v>67</v>
      </c>
      <c r="G8" s="286">
        <v>79</v>
      </c>
      <c r="H8" s="286">
        <v>151</v>
      </c>
      <c r="I8" s="286">
        <v>200</v>
      </c>
      <c r="J8" s="286">
        <v>179</v>
      </c>
      <c r="K8" s="286">
        <v>231</v>
      </c>
      <c r="L8" s="286">
        <v>339</v>
      </c>
      <c r="M8" s="286">
        <v>430</v>
      </c>
    </row>
    <row r="9" spans="1:13" x14ac:dyDescent="0.25">
      <c r="B9" s="10" t="s">
        <v>333</v>
      </c>
      <c r="C9" s="286">
        <v>55</v>
      </c>
      <c r="D9" s="286">
        <v>54</v>
      </c>
      <c r="E9" s="286">
        <v>56</v>
      </c>
      <c r="F9" s="286">
        <v>63</v>
      </c>
      <c r="G9" s="286">
        <v>76</v>
      </c>
      <c r="H9" s="286">
        <v>127</v>
      </c>
      <c r="I9" s="286">
        <v>134</v>
      </c>
      <c r="J9" s="286">
        <v>210</v>
      </c>
      <c r="K9" s="286">
        <v>336</v>
      </c>
      <c r="L9" s="286">
        <v>382</v>
      </c>
      <c r="M9" s="286">
        <v>392</v>
      </c>
    </row>
    <row r="10" spans="1:13" x14ac:dyDescent="0.25">
      <c r="B10" s="275" t="s">
        <v>334</v>
      </c>
      <c r="C10" s="287">
        <v>404</v>
      </c>
      <c r="D10" s="287">
        <v>464</v>
      </c>
      <c r="E10" s="287">
        <v>557</v>
      </c>
      <c r="F10" s="287">
        <v>703</v>
      </c>
      <c r="G10" s="287">
        <v>938</v>
      </c>
      <c r="H10" s="287">
        <v>963</v>
      </c>
      <c r="I10" s="287">
        <v>1124</v>
      </c>
      <c r="J10" s="287">
        <v>1721</v>
      </c>
      <c r="K10" s="287">
        <v>2492</v>
      </c>
      <c r="L10" s="287">
        <v>3197</v>
      </c>
      <c r="M10" s="287">
        <v>3719</v>
      </c>
    </row>
    <row r="11" spans="1:13" x14ac:dyDescent="0.25">
      <c r="B11" s="5" t="s">
        <v>326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</row>
    <row r="14" spans="1:13" x14ac:dyDescent="0.25">
      <c r="C14" s="288"/>
      <c r="D14" s="288"/>
      <c r="E14" s="288"/>
      <c r="F14" s="288"/>
      <c r="G14" s="288"/>
      <c r="H14" s="288"/>
      <c r="I14" s="288"/>
      <c r="J14" s="288"/>
      <c r="K14" s="288"/>
      <c r="L14" s="288"/>
      <c r="M14" s="288"/>
    </row>
    <row r="15" spans="1:13" x14ac:dyDescent="0.25"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</row>
    <row r="16" spans="1:13" x14ac:dyDescent="0.25">
      <c r="C16" s="288"/>
      <c r="D16" s="288"/>
      <c r="E16" s="288"/>
      <c r="F16" s="288"/>
      <c r="G16" s="288"/>
      <c r="H16" s="288"/>
      <c r="I16" s="288"/>
      <c r="J16" s="288"/>
      <c r="K16" s="288"/>
      <c r="L16" s="288"/>
      <c r="M16" s="288"/>
    </row>
    <row r="17" spans="3:13" x14ac:dyDescent="0.25">
      <c r="C17" s="288"/>
      <c r="D17" s="288"/>
      <c r="E17" s="288"/>
      <c r="F17" s="288"/>
      <c r="G17" s="288"/>
      <c r="H17" s="288"/>
      <c r="I17" s="288"/>
      <c r="J17" s="288"/>
      <c r="K17" s="288"/>
      <c r="L17" s="288"/>
      <c r="M17" s="288"/>
    </row>
  </sheetData>
  <hyperlinks>
    <hyperlink ref="A1" location="Índice!A1" display="Índice" xr:uid="{7AEE92D4-4A6B-45B0-BF2C-9C8C762ADD15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45DBD-630F-45B4-8617-56A50439D859}">
  <dimension ref="A1:L29"/>
  <sheetViews>
    <sheetView showGridLines="0" workbookViewId="0"/>
  </sheetViews>
  <sheetFormatPr defaultRowHeight="15" x14ac:dyDescent="0.25"/>
  <cols>
    <col min="2" max="2" width="44.7109375" customWidth="1"/>
    <col min="3" max="6" width="10.85546875" customWidth="1"/>
    <col min="7" max="7" width="12.7109375" customWidth="1"/>
    <col min="8" max="8" width="13" customWidth="1"/>
    <col min="9" max="9" width="12.140625" customWidth="1"/>
    <col min="10" max="10" width="11.5703125" customWidth="1"/>
    <col min="11" max="11" width="12.42578125" customWidth="1"/>
    <col min="12" max="12" width="12.7109375" customWidth="1"/>
  </cols>
  <sheetData>
    <row r="1" spans="1:12" x14ac:dyDescent="0.25">
      <c r="A1" s="12" t="s">
        <v>1</v>
      </c>
    </row>
    <row r="3" spans="1:12" x14ac:dyDescent="0.25">
      <c r="B3" s="2" t="str">
        <f>+Índice!B16</f>
        <v>Gráfico 7 – Evolução do número de pessoas singulares com remunerações declaradas por nacionalidade estrangeira (n.º de indivíduos)</v>
      </c>
    </row>
    <row r="6" spans="1:12" ht="27" customHeight="1" x14ac:dyDescent="0.25">
      <c r="B6" s="31" t="s">
        <v>341</v>
      </c>
      <c r="C6" s="31">
        <v>2016</v>
      </c>
      <c r="D6" s="31">
        <v>2017</v>
      </c>
      <c r="E6" s="31">
        <v>2018</v>
      </c>
      <c r="F6" s="31">
        <v>2019</v>
      </c>
      <c r="G6" s="31">
        <v>2020</v>
      </c>
      <c r="H6" s="31">
        <v>2021</v>
      </c>
      <c r="I6" s="31">
        <v>2022</v>
      </c>
      <c r="J6" s="31">
        <v>2023</v>
      </c>
      <c r="K6" s="31">
        <v>2024</v>
      </c>
      <c r="L6" s="31">
        <v>2025</v>
      </c>
    </row>
    <row r="7" spans="1:12" x14ac:dyDescent="0.25">
      <c r="B7" s="10" t="s">
        <v>335</v>
      </c>
      <c r="C7" s="286">
        <v>31184</v>
      </c>
      <c r="D7" s="286">
        <v>37528</v>
      </c>
      <c r="E7" s="286">
        <v>55171</v>
      </c>
      <c r="F7" s="286">
        <v>87503</v>
      </c>
      <c r="G7" s="286">
        <v>103365</v>
      </c>
      <c r="H7" s="286">
        <v>106124</v>
      </c>
      <c r="I7" s="286">
        <v>160650</v>
      </c>
      <c r="J7" s="286">
        <v>227808</v>
      </c>
      <c r="K7" s="286">
        <v>260166</v>
      </c>
      <c r="L7" s="286">
        <v>275073</v>
      </c>
    </row>
    <row r="8" spans="1:12" x14ac:dyDescent="0.25">
      <c r="B8" s="10" t="s">
        <v>336</v>
      </c>
      <c r="C8" s="286">
        <v>27685</v>
      </c>
      <c r="D8" s="286">
        <v>30178</v>
      </c>
      <c r="E8" s="286">
        <v>34325</v>
      </c>
      <c r="F8" s="286">
        <v>39843</v>
      </c>
      <c r="G8" s="286">
        <v>41715</v>
      </c>
      <c r="H8" s="286">
        <v>45106</v>
      </c>
      <c r="I8" s="286">
        <v>57857</v>
      </c>
      <c r="J8" s="286">
        <v>77997</v>
      </c>
      <c r="K8" s="286">
        <v>113661</v>
      </c>
      <c r="L8" s="286">
        <v>158001</v>
      </c>
    </row>
    <row r="9" spans="1:12" x14ac:dyDescent="0.25">
      <c r="B9" s="10" t="s">
        <v>337</v>
      </c>
      <c r="C9" s="286">
        <v>716</v>
      </c>
      <c r="D9" s="286">
        <v>836</v>
      </c>
      <c r="E9" s="286">
        <v>1069</v>
      </c>
      <c r="F9" s="286">
        <v>1584</v>
      </c>
      <c r="G9" s="286">
        <v>2008</v>
      </c>
      <c r="H9" s="286">
        <v>2549</v>
      </c>
      <c r="I9" s="286">
        <v>5630</v>
      </c>
      <c r="J9" s="286">
        <v>13169</v>
      </c>
      <c r="K9" s="286">
        <v>20504</v>
      </c>
      <c r="L9" s="286">
        <v>22296</v>
      </c>
    </row>
    <row r="10" spans="1:12" x14ac:dyDescent="0.25">
      <c r="B10" s="10" t="s">
        <v>338</v>
      </c>
      <c r="C10" s="286">
        <v>18098</v>
      </c>
      <c r="D10" s="286">
        <v>20490</v>
      </c>
      <c r="E10" s="286">
        <v>26035</v>
      </c>
      <c r="F10" s="286">
        <v>38316</v>
      </c>
      <c r="G10" s="286">
        <v>49286</v>
      </c>
      <c r="H10" s="286">
        <v>60892</v>
      </c>
      <c r="I10" s="286">
        <v>85003</v>
      </c>
      <c r="J10" s="286">
        <v>123379</v>
      </c>
      <c r="K10" s="286">
        <v>160562</v>
      </c>
      <c r="L10" s="286">
        <v>161654</v>
      </c>
    </row>
    <row r="11" spans="1:12" x14ac:dyDescent="0.25">
      <c r="B11" s="10" t="s">
        <v>339</v>
      </c>
      <c r="C11" s="286">
        <v>31819</v>
      </c>
      <c r="D11" s="286">
        <v>35737</v>
      </c>
      <c r="E11" s="286">
        <v>40374</v>
      </c>
      <c r="F11" s="286">
        <v>43918</v>
      </c>
      <c r="G11" s="286">
        <v>43965</v>
      </c>
      <c r="H11" s="286">
        <v>46285</v>
      </c>
      <c r="I11" s="286">
        <v>50420</v>
      </c>
      <c r="J11" s="286">
        <v>52001</v>
      </c>
      <c r="K11" s="286">
        <v>52632</v>
      </c>
      <c r="L11" s="286">
        <v>52407</v>
      </c>
    </row>
    <row r="12" spans="1:12" x14ac:dyDescent="0.25">
      <c r="B12" s="275" t="s">
        <v>340</v>
      </c>
      <c r="C12" s="287">
        <v>70279</v>
      </c>
      <c r="D12" s="287">
        <v>56484</v>
      </c>
      <c r="E12" s="287">
        <v>48913</v>
      </c>
      <c r="F12" s="287">
        <v>49409</v>
      </c>
      <c r="G12" s="287">
        <v>49074</v>
      </c>
      <c r="H12" s="287">
        <v>50802</v>
      </c>
      <c r="I12" s="287">
        <v>62425</v>
      </c>
      <c r="J12" s="287">
        <v>75806</v>
      </c>
      <c r="K12" s="287">
        <v>92198</v>
      </c>
      <c r="L12" s="287">
        <v>93180</v>
      </c>
    </row>
    <row r="13" spans="1:12" x14ac:dyDescent="0.25">
      <c r="B13" s="5" t="s">
        <v>326</v>
      </c>
      <c r="C13" s="28"/>
      <c r="D13" s="28"/>
      <c r="E13" s="28"/>
      <c r="F13" s="28"/>
      <c r="G13" s="28"/>
      <c r="H13" s="28"/>
      <c r="I13" s="28"/>
      <c r="J13" s="28"/>
      <c r="K13" s="28"/>
    </row>
    <row r="16" spans="1:12" ht="27" x14ac:dyDescent="0.25">
      <c r="B16" s="31" t="s">
        <v>342</v>
      </c>
      <c r="C16" s="31"/>
      <c r="D16" s="31">
        <v>2017</v>
      </c>
      <c r="E16" s="31">
        <v>2018</v>
      </c>
      <c r="F16" s="31">
        <v>2019</v>
      </c>
      <c r="G16" s="31">
        <v>2020</v>
      </c>
      <c r="H16" s="31">
        <v>2021</v>
      </c>
      <c r="I16" s="31">
        <v>2022</v>
      </c>
      <c r="J16" s="31">
        <v>2023</v>
      </c>
      <c r="K16" s="31">
        <v>2024</v>
      </c>
      <c r="L16" s="31">
        <v>2025</v>
      </c>
    </row>
    <row r="17" spans="2:12" x14ac:dyDescent="0.25">
      <c r="B17" s="10" t="s">
        <v>335</v>
      </c>
      <c r="C17" s="286"/>
      <c r="D17" s="286">
        <v>6344</v>
      </c>
      <c r="E17" s="286">
        <v>17643</v>
      </c>
      <c r="F17" s="286">
        <v>32332</v>
      </c>
      <c r="G17" s="286">
        <v>15863</v>
      </c>
      <c r="H17" s="286">
        <v>2759</v>
      </c>
      <c r="I17" s="286">
        <v>54526</v>
      </c>
      <c r="J17" s="286">
        <v>67158</v>
      </c>
      <c r="K17" s="286">
        <v>32357</v>
      </c>
      <c r="L17" s="286">
        <v>14908</v>
      </c>
    </row>
    <row r="18" spans="2:12" x14ac:dyDescent="0.25">
      <c r="B18" s="10" t="s">
        <v>336</v>
      </c>
      <c r="C18" s="286"/>
      <c r="D18" s="286">
        <v>2494</v>
      </c>
      <c r="E18" s="286">
        <v>4147</v>
      </c>
      <c r="F18" s="286">
        <v>5517</v>
      </c>
      <c r="G18" s="286">
        <v>1872</v>
      </c>
      <c r="H18" s="286">
        <v>3391</v>
      </c>
      <c r="I18" s="286">
        <v>12750</v>
      </c>
      <c r="J18" s="286">
        <v>20141</v>
      </c>
      <c r="K18" s="286">
        <v>35664</v>
      </c>
      <c r="L18" s="286">
        <v>44340</v>
      </c>
    </row>
    <row r="19" spans="2:12" x14ac:dyDescent="0.25">
      <c r="B19" s="10" t="s">
        <v>337</v>
      </c>
      <c r="C19" s="286"/>
      <c r="D19" s="286">
        <v>120</v>
      </c>
      <c r="E19" s="286">
        <v>232</v>
      </c>
      <c r="F19" s="286">
        <v>515</v>
      </c>
      <c r="G19" s="286">
        <v>425</v>
      </c>
      <c r="H19" s="286">
        <v>541</v>
      </c>
      <c r="I19" s="286">
        <v>3081</v>
      </c>
      <c r="J19" s="286">
        <v>7539</v>
      </c>
      <c r="K19" s="286">
        <v>7335</v>
      </c>
      <c r="L19" s="286">
        <v>1792</v>
      </c>
    </row>
    <row r="20" spans="2:12" x14ac:dyDescent="0.25">
      <c r="B20" s="10" t="s">
        <v>338</v>
      </c>
      <c r="C20" s="286"/>
      <c r="D20" s="286">
        <v>2392</v>
      </c>
      <c r="E20" s="286">
        <v>5545</v>
      </c>
      <c r="F20" s="286">
        <v>12281</v>
      </c>
      <c r="G20" s="286">
        <v>10970</v>
      </c>
      <c r="H20" s="286">
        <v>11606</v>
      </c>
      <c r="I20" s="286">
        <v>24111</v>
      </c>
      <c r="J20" s="286">
        <v>38376</v>
      </c>
      <c r="K20" s="286">
        <v>37184</v>
      </c>
      <c r="L20" s="286">
        <v>1091</v>
      </c>
    </row>
    <row r="21" spans="2:12" x14ac:dyDescent="0.25">
      <c r="B21" s="10" t="s">
        <v>339</v>
      </c>
      <c r="C21" s="286"/>
      <c r="D21" s="286">
        <v>3919</v>
      </c>
      <c r="E21" s="286">
        <v>4637</v>
      </c>
      <c r="F21" s="286">
        <v>3543</v>
      </c>
      <c r="G21" s="286">
        <v>48</v>
      </c>
      <c r="H21" s="286">
        <v>2319</v>
      </c>
      <c r="I21" s="286">
        <v>4135</v>
      </c>
      <c r="J21" s="286">
        <v>1581</v>
      </c>
      <c r="K21" s="286">
        <v>631</v>
      </c>
      <c r="L21" s="286">
        <v>-225</v>
      </c>
    </row>
    <row r="22" spans="2:12" x14ac:dyDescent="0.25">
      <c r="B22" s="275" t="s">
        <v>340</v>
      </c>
      <c r="C22" s="287"/>
      <c r="D22" s="287">
        <v>-13795</v>
      </c>
      <c r="E22" s="287">
        <v>-7571</v>
      </c>
      <c r="F22" s="287">
        <v>496</v>
      </c>
      <c r="G22" s="287">
        <v>-335</v>
      </c>
      <c r="H22" s="287">
        <v>1728</v>
      </c>
      <c r="I22" s="287">
        <v>11623</v>
      </c>
      <c r="J22" s="287">
        <v>13381</v>
      </c>
      <c r="K22" s="287">
        <v>16392</v>
      </c>
      <c r="L22" s="287">
        <v>982</v>
      </c>
    </row>
    <row r="23" spans="2:12" x14ac:dyDescent="0.25">
      <c r="B23" s="5" t="s">
        <v>326</v>
      </c>
      <c r="C23" s="28"/>
      <c r="D23" s="28"/>
      <c r="E23" s="28"/>
      <c r="F23" s="28"/>
      <c r="G23" s="28"/>
      <c r="H23" s="28"/>
      <c r="I23" s="28"/>
      <c r="J23" s="28"/>
      <c r="K23" s="28"/>
    </row>
    <row r="24" spans="2:12" x14ac:dyDescent="0.25">
      <c r="D24" s="288"/>
      <c r="E24" s="288"/>
      <c r="F24" s="288"/>
      <c r="G24" s="288"/>
      <c r="H24" s="288"/>
      <c r="I24" s="288"/>
      <c r="J24" s="288"/>
      <c r="K24" s="288"/>
      <c r="L24" s="288"/>
    </row>
    <row r="25" spans="2:12" x14ac:dyDescent="0.25">
      <c r="D25" s="288"/>
      <c r="E25" s="288"/>
      <c r="F25" s="288"/>
      <c r="G25" s="288"/>
      <c r="H25" s="288"/>
      <c r="I25" s="288"/>
      <c r="J25" s="288"/>
      <c r="K25" s="288"/>
      <c r="L25" s="288"/>
    </row>
    <row r="26" spans="2:12" x14ac:dyDescent="0.25">
      <c r="D26" s="288"/>
      <c r="E26" s="288"/>
      <c r="F26" s="288"/>
      <c r="G26" s="288"/>
      <c r="H26" s="288"/>
      <c r="I26" s="288"/>
      <c r="J26" s="288"/>
      <c r="K26" s="288"/>
      <c r="L26" s="288"/>
    </row>
    <row r="27" spans="2:12" x14ac:dyDescent="0.25">
      <c r="D27" s="288"/>
      <c r="E27" s="288"/>
      <c r="F27" s="288"/>
      <c r="G27" s="288"/>
      <c r="H27" s="288"/>
      <c r="I27" s="288"/>
      <c r="J27" s="288"/>
      <c r="K27" s="288"/>
      <c r="L27" s="288"/>
    </row>
    <row r="28" spans="2:12" x14ac:dyDescent="0.25">
      <c r="D28" s="288"/>
      <c r="E28" s="288"/>
      <c r="F28" s="288"/>
      <c r="G28" s="288"/>
      <c r="H28" s="288"/>
      <c r="I28" s="288"/>
      <c r="J28" s="288"/>
      <c r="K28" s="288"/>
      <c r="L28" s="288"/>
    </row>
    <row r="29" spans="2:12" x14ac:dyDescent="0.25">
      <c r="D29" s="288"/>
      <c r="E29" s="288"/>
      <c r="F29" s="288"/>
      <c r="G29" s="288"/>
      <c r="H29" s="288"/>
      <c r="I29" s="288"/>
      <c r="J29" s="288"/>
      <c r="K29" s="288"/>
      <c r="L29" s="288"/>
    </row>
  </sheetData>
  <hyperlinks>
    <hyperlink ref="A1" location="Índice!A1" display="Índice" xr:uid="{982AB493-A58A-43C1-AA34-C1C7027F6EB1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36654-C965-497A-8B6D-788CD2B42538}">
  <dimension ref="A1:K13"/>
  <sheetViews>
    <sheetView showGridLines="0" workbookViewId="0"/>
  </sheetViews>
  <sheetFormatPr defaultRowHeight="15" x14ac:dyDescent="0.25"/>
  <cols>
    <col min="2" max="2" width="69.28515625" bestFit="1" customWidth="1"/>
    <col min="3" max="3" width="7" bestFit="1" customWidth="1"/>
    <col min="4" max="10" width="8" bestFit="1" customWidth="1"/>
    <col min="11" max="11" width="9.7109375" customWidth="1"/>
  </cols>
  <sheetData>
    <row r="1" spans="1:11" x14ac:dyDescent="0.25">
      <c r="A1" s="12" t="s">
        <v>1</v>
      </c>
    </row>
    <row r="3" spans="1:11" x14ac:dyDescent="0.25">
      <c r="B3" s="2" t="str">
        <f>+Índice!B17</f>
        <v>Gráfico 8 – Aumentos extraordinários de pensões e complementos (M€)</v>
      </c>
    </row>
    <row r="5" spans="1:11" x14ac:dyDescent="0.25">
      <c r="B5" s="31"/>
      <c r="C5" s="31">
        <v>2017</v>
      </c>
      <c r="D5" s="31">
        <v>2018</v>
      </c>
      <c r="E5" s="31">
        <v>2019</v>
      </c>
      <c r="F5" s="31">
        <v>2020</v>
      </c>
      <c r="G5" s="31">
        <v>2021</v>
      </c>
      <c r="H5" s="31">
        <v>2022</v>
      </c>
      <c r="I5" s="31">
        <v>2023</v>
      </c>
      <c r="J5" s="31">
        <v>2024</v>
      </c>
      <c r="K5" s="31">
        <v>2025</v>
      </c>
    </row>
    <row r="6" spans="1:11" x14ac:dyDescent="0.25">
      <c r="B6" s="10" t="s">
        <v>186</v>
      </c>
      <c r="C6" s="290">
        <v>77</v>
      </c>
      <c r="D6" s="290">
        <v>207</v>
      </c>
      <c r="E6" s="290">
        <v>338</v>
      </c>
      <c r="F6" s="290">
        <v>449</v>
      </c>
      <c r="G6" s="290">
        <v>747</v>
      </c>
      <c r="H6" s="290">
        <v>896</v>
      </c>
      <c r="I6" s="290">
        <v>935</v>
      </c>
      <c r="J6" s="290">
        <v>986</v>
      </c>
      <c r="K6" s="290">
        <v>1001</v>
      </c>
    </row>
    <row r="7" spans="1:11" x14ac:dyDescent="0.25">
      <c r="B7" s="10" t="s">
        <v>184</v>
      </c>
      <c r="C7" s="290"/>
      <c r="D7" s="290"/>
      <c r="E7" s="290"/>
      <c r="F7" s="290"/>
      <c r="G7" s="290"/>
      <c r="H7" s="290">
        <v>648</v>
      </c>
      <c r="I7" s="290">
        <v>5</v>
      </c>
      <c r="J7" s="290"/>
      <c r="K7" s="290"/>
    </row>
    <row r="8" spans="1:11" x14ac:dyDescent="0.25">
      <c r="B8" s="11" t="s">
        <v>231</v>
      </c>
      <c r="C8" s="291"/>
      <c r="D8" s="291"/>
      <c r="E8" s="291"/>
      <c r="F8" s="291"/>
      <c r="G8" s="291"/>
      <c r="H8" s="291"/>
      <c r="I8" s="291"/>
      <c r="J8" s="291">
        <v>360</v>
      </c>
      <c r="K8" s="291">
        <v>354</v>
      </c>
    </row>
    <row r="9" spans="1:11" x14ac:dyDescent="0.25">
      <c r="B9" s="5" t="s">
        <v>185</v>
      </c>
      <c r="C9" s="28"/>
      <c r="D9" s="28"/>
      <c r="E9" s="28"/>
      <c r="F9" s="28"/>
      <c r="G9" s="28"/>
      <c r="H9" s="28"/>
      <c r="I9" s="28"/>
      <c r="J9" s="28"/>
    </row>
    <row r="11" spans="1:11" x14ac:dyDescent="0.25">
      <c r="C11" s="289"/>
      <c r="D11" s="289"/>
      <c r="E11" s="289"/>
      <c r="F11" s="289"/>
      <c r="G11" s="289"/>
      <c r="H11" s="289"/>
      <c r="I11" s="289"/>
      <c r="J11" s="289"/>
      <c r="K11" s="289"/>
    </row>
    <row r="12" spans="1:11" x14ac:dyDescent="0.25">
      <c r="C12" s="289"/>
      <c r="D12" s="289"/>
      <c r="E12" s="289"/>
      <c r="F12" s="289"/>
      <c r="G12" s="289"/>
      <c r="H12" s="289"/>
      <c r="I12" s="289"/>
      <c r="J12" s="289"/>
      <c r="K12" s="289"/>
    </row>
    <row r="13" spans="1:11" x14ac:dyDescent="0.25">
      <c r="C13" s="289"/>
      <c r="D13" s="289"/>
      <c r="E13" s="289"/>
      <c r="F13" s="289"/>
      <c r="G13" s="289"/>
      <c r="H13" s="289"/>
      <c r="I13" s="289"/>
      <c r="J13" s="289"/>
      <c r="K13" s="289"/>
    </row>
  </sheetData>
  <hyperlinks>
    <hyperlink ref="A1" location="Índice!A1" display="Índice" xr:uid="{14E21407-D5B4-4D43-A097-59D7F1C99EF2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813b243-bf0e-409e-af70-fa592353bc8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5EA686BEBDB8E469108B922D2F0785D" ma:contentTypeVersion="3" ma:contentTypeDescription="Criar um novo documento." ma:contentTypeScope="" ma:versionID="207516bd0c380d995c2f1678220a25ba">
  <xsd:schema xmlns:xsd="http://www.w3.org/2001/XMLSchema" xmlns:xs="http://www.w3.org/2001/XMLSchema" xmlns:p="http://schemas.microsoft.com/office/2006/metadata/properties" xmlns:ns2="6813b243-bf0e-409e-af70-fa592353bc8c" xmlns:ns3="9a874694-25ad-44e2-96c3-aa51e76bec44" targetNamespace="http://schemas.microsoft.com/office/2006/metadata/properties" ma:root="true" ma:fieldsID="33273fb8e7edd95445b9f81a174f8e28" ns2:_="" ns3:_="">
    <xsd:import namespace="6813b243-bf0e-409e-af70-fa592353bc8c"/>
    <xsd:import namespace="9a874694-25ad-44e2-96c3-aa51e76bec44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13b243-bf0e-409e-af70-fa592353bc8c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list="{4ffab013-4bfb-449b-95e0-fe587ff790d5}" ma:internalName="TaxCatchAll" ma:readOnly="false" ma:showField="CatchAllData" ma:web="6813b243-bf0e-409e-af70-fa592353bc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874694-25ad-44e2-96c3-aa51e76bec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1547E1-6EEC-472A-98E7-A298092BD2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0982F5-A119-44FA-AC41-567E0B668415}">
  <ds:schemaRefs>
    <ds:schemaRef ds:uri="http://schemas.microsoft.com/office/2006/metadata/properties"/>
    <ds:schemaRef ds:uri="6813b243-bf0e-409e-af70-fa592353bc8c"/>
    <ds:schemaRef ds:uri="http://www.w3.org/XML/1998/namespace"/>
    <ds:schemaRef ds:uri="9a874694-25ad-44e2-96c3-aa51e76bec44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BCEF328-E773-4DA2-9472-D9017A1A0E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13b243-bf0e-409e-af70-fa592353bc8c"/>
    <ds:schemaRef ds:uri="9a874694-25ad-44e2-96c3-aa51e76bec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33</vt:i4>
      </vt:variant>
      <vt:variant>
        <vt:lpstr>Intervalos com Nome</vt:lpstr>
      </vt:variant>
      <vt:variant>
        <vt:i4>4</vt:i4>
      </vt:variant>
    </vt:vector>
  </HeadingPairs>
  <TitlesOfParts>
    <vt:vector size="37" baseType="lpstr">
      <vt:lpstr>Índice</vt:lpstr>
      <vt:lpstr>Gráfico 1</vt:lpstr>
      <vt:lpstr>Gráfico 2</vt:lpstr>
      <vt:lpstr>Gráfico 3</vt:lpstr>
      <vt:lpstr>Gráfico 4</vt:lpstr>
      <vt:lpstr>Gráfico 5</vt:lpstr>
      <vt:lpstr>Gráfico 6</vt:lpstr>
      <vt:lpstr>Gráfico 7</vt:lpstr>
      <vt:lpstr>Gráfico 8</vt:lpstr>
      <vt:lpstr>Gráfico 9</vt:lpstr>
      <vt:lpstr>Gráfico 10</vt:lpstr>
      <vt:lpstr>Gráfico 11</vt:lpstr>
      <vt:lpstr>Gráfico 12</vt:lpstr>
      <vt:lpstr>Gráfico 13</vt:lpstr>
      <vt:lpstr>Gráfico 14</vt:lpstr>
      <vt:lpstr>Gráfico 15</vt:lpstr>
      <vt:lpstr>Gráfico 16</vt:lpstr>
      <vt:lpstr>Gráfico 17</vt:lpstr>
      <vt:lpstr>Gráfico 18</vt:lpstr>
      <vt:lpstr>Gráfico 19</vt:lpstr>
      <vt:lpstr>Gráfico 20</vt:lpstr>
      <vt:lpstr>Gráfico 21</vt:lpstr>
      <vt:lpstr>Gráfico 22</vt:lpstr>
      <vt:lpstr>Gráfico 23</vt:lpstr>
      <vt:lpstr>Gráfico 24</vt:lpstr>
      <vt:lpstr>Gráfico 25</vt:lpstr>
      <vt:lpstr>Gráfico 26</vt:lpstr>
      <vt:lpstr>Quadro 1</vt:lpstr>
      <vt:lpstr>Quadro 2</vt:lpstr>
      <vt:lpstr>Quadro 3</vt:lpstr>
      <vt:lpstr>Quadro 4</vt:lpstr>
      <vt:lpstr>Quadro 5</vt:lpstr>
      <vt:lpstr>Quadro 6</vt:lpstr>
      <vt:lpstr>'Gráfico 2'!_Toc230357844</vt:lpstr>
      <vt:lpstr>'Gráfico 3'!_Toc230357845</vt:lpstr>
      <vt:lpstr>Índice!Área_de_Impressão</vt:lpstr>
      <vt:lpstr>Gráfico_1_–__Variação_homóloga_acumulada_da_receita_da_Segurança_Social_sem_FSE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Ariana Paulo</dc:creator>
  <cp:lastModifiedBy>Ariana Paulo</cp:lastModifiedBy>
  <cp:lastPrinted>2017-06-08T08:25:17Z</cp:lastPrinted>
  <dcterms:created xsi:type="dcterms:W3CDTF">2014-10-07T11:29:57Z</dcterms:created>
  <dcterms:modified xsi:type="dcterms:W3CDTF">2026-05-28T12:18:14Z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0x01010005EA686BEBDB8E469108B922D2F0785D</vt:lpwstr>
  </property>
  <property fmtid="{D5CDD505-2E9C-101B-9397-08002B2CF9AE}" pid="3" name="Disponibilizar">
    <vt:lpwstr/>
  </property>
  <property fmtid="{D5CDD505-2E9C-101B-9397-08002B2CF9AE}" pid="4" name="Área de Atividade">
    <vt:lpwstr/>
  </property>
  <property fmtid="{D5CDD505-2E9C-101B-9397-08002B2CF9AE}" pid="5" name="cb3625efff2c4883989cd63b6c04d18d">
    <vt:lpwstr/>
  </property>
  <property fmtid="{D5CDD505-2E9C-101B-9397-08002B2CF9AE}" pid="6" name="_docset_NoMedatataSyncRequired">
    <vt:lpwstr>False</vt:lpwstr>
  </property>
  <property fmtid="{D5CDD505-2E9C-101B-9397-08002B2CF9AE}" pid="7" name="kdaf72f82f374c1a8eb4a0ab705a5584">
    <vt:lpwstr/>
  </property>
  <property fmtid="{D5CDD505-2E9C-101B-9397-08002B2CF9AE}" pid="8" name="Team Leader">
    <vt:lpwstr>33</vt:lpwstr>
  </property>
  <property fmtid="{D5CDD505-2E9C-101B-9397-08002B2CF9AE}" pid="9" name="Data Conclusão">
    <vt:filetime>2021-05-19T23:00:00Z</vt:filetime>
  </property>
  <property fmtid="{D5CDD505-2E9C-101B-9397-08002B2CF9AE}" pid="10" name="DocumentSetDescription">
    <vt:lpwstr/>
  </property>
  <property fmtid="{D5CDD505-2E9C-101B-9397-08002B2CF9AE}" pid="11" name="_x00c1_rea_x0020_de_x0020_Atividade">
    <vt:lpwstr/>
  </property>
  <property fmtid="{D5CDD505-2E9C-101B-9397-08002B2CF9AE}" pid="12" name="Fase do Processo">
    <vt:lpwstr/>
  </property>
  <property fmtid="{D5CDD505-2E9C-101B-9397-08002B2CF9AE}" pid="13" name="Assunto CFP">
    <vt:lpwstr/>
  </property>
  <property fmtid="{D5CDD505-2E9C-101B-9397-08002B2CF9AE}" pid="14" name="Fase">
    <vt:lpwstr/>
  </property>
  <property fmtid="{D5CDD505-2E9C-101B-9397-08002B2CF9AE}" pid="15" name="Links1">
    <vt:lpwstr/>
  </property>
  <property fmtid="{D5CDD505-2E9C-101B-9397-08002B2CF9AE}" pid="16" name="Número Único1">
    <vt:lpwstr/>
  </property>
  <property fmtid="{D5CDD505-2E9C-101B-9397-08002B2CF9AE}" pid="17" name="_ExtendedDescription">
    <vt:lpwstr/>
  </property>
  <property fmtid="{D5CDD505-2E9C-101B-9397-08002B2CF9AE}" pid="18" name="kdaf72f82f374c1a8eb4a0ab705a55840">
    <vt:lpwstr/>
  </property>
  <property fmtid="{D5CDD505-2E9C-101B-9397-08002B2CF9AE}" pid="19" name="cb3625efff2c4883989cd63b6c04d18d0">
    <vt:lpwstr/>
  </property>
  <property fmtid="{D5CDD505-2E9C-101B-9397-08002B2CF9AE}" pid="20" name="flow">
    <vt:lpwstr>1</vt:lpwstr>
  </property>
  <property fmtid="{D5CDD505-2E9C-101B-9397-08002B2CF9AE}" pid="21" name="Fluxo">
    <vt:bool>true</vt:bool>
  </property>
  <property fmtid="{D5CDD505-2E9C-101B-9397-08002B2CF9AE}" pid="22" name="Tipo de documento">
    <vt:lpwstr>Adm. Regional</vt:lpwstr>
  </property>
</Properties>
</file>